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kumenter\Fag\Lærebøker\Finansregnskapet kort og godt\OPPGAVER\LAGT UT PÅ NETTSIDEN\Kapittel 6\"/>
    </mc:Choice>
  </mc:AlternateContent>
  <bookViews>
    <workbookView xWindow="0" yWindow="0" windowWidth="6994" windowHeight="5743"/>
  </bookViews>
  <sheets>
    <sheet name="6-15 Skjema" sheetId="3" r:id="rId1"/>
    <sheet name="6-15 Løsning" sheetId="2" r:id="rId2"/>
  </sheets>
  <definedNames>
    <definedName name="_xlnm.Print_Area" localSheetId="1">'6-15 Løsning'!$B$4:$AT$28</definedName>
    <definedName name="_xlnm.Print_Area" localSheetId="0">'6-15 Skjema'!$B$4:$AV$30</definedName>
  </definedNames>
  <calcPr calcId="152511"/>
</workbook>
</file>

<file path=xl/calcChain.xml><?xml version="1.0" encoding="utf-8"?>
<calcChain xmlns="http://schemas.openxmlformats.org/spreadsheetml/2006/main">
  <c r="W4" i="3" l="1"/>
  <c r="AD5" i="3"/>
  <c r="AE5" i="3"/>
  <c r="AF5" i="3"/>
  <c r="AG5" i="3"/>
  <c r="AH5" i="3"/>
  <c r="H6" i="3"/>
  <c r="I6" i="3" s="1"/>
  <c r="AC6" i="3" s="1"/>
  <c r="U6" i="3"/>
  <c r="V6" i="3"/>
  <c r="W6" i="3"/>
  <c r="X6" i="3"/>
  <c r="Y6" i="3"/>
  <c r="Z6" i="3"/>
  <c r="AA6" i="3"/>
  <c r="H7" i="3"/>
  <c r="I7" i="3" s="1"/>
  <c r="AC7" i="3" s="1"/>
  <c r="U7" i="3"/>
  <c r="V7" i="3"/>
  <c r="W7" i="3"/>
  <c r="X7" i="3"/>
  <c r="Y7" i="3"/>
  <c r="Z7" i="3"/>
  <c r="AA7" i="3"/>
  <c r="H8" i="3"/>
  <c r="I8" i="3" s="1"/>
  <c r="AC8" i="3" s="1"/>
  <c r="U8" i="3"/>
  <c r="V8" i="3"/>
  <c r="W8" i="3"/>
  <c r="X8" i="3"/>
  <c r="Y8" i="3"/>
  <c r="Z8" i="3"/>
  <c r="AA8" i="3"/>
  <c r="H9" i="3"/>
  <c r="I9" i="3" s="1"/>
  <c r="AC9" i="3" s="1"/>
  <c r="V9" i="3"/>
  <c r="W9" i="3"/>
  <c r="X9" i="3"/>
  <c r="Y9" i="3"/>
  <c r="Z9" i="3"/>
  <c r="AA9" i="3"/>
  <c r="AB9" i="3"/>
  <c r="H10" i="3"/>
  <c r="I10" i="3" s="1"/>
  <c r="V10" i="3"/>
  <c r="W10" i="3"/>
  <c r="H11" i="3"/>
  <c r="I11" i="3" s="1"/>
  <c r="AC11" i="3" s="1"/>
  <c r="U11" i="3"/>
  <c r="V11" i="3"/>
  <c r="W11" i="3"/>
  <c r="X11" i="3"/>
  <c r="Y11" i="3"/>
  <c r="Z11" i="3"/>
  <c r="AA11" i="3"/>
  <c r="AB11" i="3"/>
  <c r="H12" i="3"/>
  <c r="I12" i="3" s="1"/>
  <c r="AC12" i="3" s="1"/>
  <c r="U12" i="3"/>
  <c r="V12" i="3"/>
  <c r="W12" i="3"/>
  <c r="X12" i="3"/>
  <c r="Y12" i="3"/>
  <c r="Z12" i="3"/>
  <c r="AA12" i="3"/>
  <c r="I13" i="3"/>
  <c r="AC13" i="3" s="1"/>
  <c r="S13" i="3"/>
  <c r="U13" i="3" s="1"/>
  <c r="V13" i="3"/>
  <c r="W13" i="3"/>
  <c r="X13" i="3"/>
  <c r="Y13" i="3"/>
  <c r="Z13" i="3"/>
  <c r="AA13" i="3"/>
  <c r="AB13" i="3"/>
  <c r="H14" i="3"/>
  <c r="I14" i="3" s="1"/>
  <c r="AC14" i="3" s="1"/>
  <c r="U14" i="3"/>
  <c r="V14" i="3"/>
  <c r="W14" i="3"/>
  <c r="X14" i="3"/>
  <c r="Y14" i="3"/>
  <c r="Z14" i="3"/>
  <c r="AA14" i="3"/>
  <c r="AB14" i="3"/>
  <c r="H15" i="3"/>
  <c r="I15" i="3" s="1"/>
  <c r="AC15" i="3" s="1"/>
  <c r="V15" i="3"/>
  <c r="W15" i="3"/>
  <c r="X15" i="3"/>
  <c r="Y15" i="3"/>
  <c r="Z15" i="3"/>
  <c r="AA15" i="3"/>
  <c r="H16" i="3"/>
  <c r="I16" i="3"/>
  <c r="AC16" i="3" s="1"/>
  <c r="U16" i="3"/>
  <c r="V16" i="3"/>
  <c r="W16" i="3"/>
  <c r="X16" i="3"/>
  <c r="Y16" i="3"/>
  <c r="Z16" i="3"/>
  <c r="AA16" i="3"/>
  <c r="AB16" i="3"/>
  <c r="H17" i="3"/>
  <c r="I17" i="3" s="1"/>
  <c r="AC17" i="3" s="1"/>
  <c r="V17" i="3"/>
  <c r="W17" i="3"/>
  <c r="X17" i="3"/>
  <c r="Y17" i="3"/>
  <c r="Z17" i="3"/>
  <c r="AA17" i="3"/>
  <c r="H18" i="3"/>
  <c r="I18" i="3" s="1"/>
  <c r="AC18" i="3" s="1"/>
  <c r="U18" i="3"/>
  <c r="V18" i="3"/>
  <c r="W18" i="3"/>
  <c r="X18" i="3"/>
  <c r="Y18" i="3"/>
  <c r="Z18" i="3"/>
  <c r="AA18" i="3"/>
  <c r="H19" i="3"/>
  <c r="I19" i="3" s="1"/>
  <c r="V19" i="3"/>
  <c r="W19" i="3"/>
  <c r="H20" i="3"/>
  <c r="I20" i="3" s="1"/>
  <c r="AC20" i="3" s="1"/>
  <c r="U20" i="3"/>
  <c r="V20" i="3"/>
  <c r="W20" i="3"/>
  <c r="X20" i="3"/>
  <c r="Y20" i="3"/>
  <c r="Z20" i="3"/>
  <c r="AA20" i="3"/>
  <c r="H21" i="3"/>
  <c r="I21" i="3" s="1"/>
  <c r="AC21" i="3" s="1"/>
  <c r="V21" i="3"/>
  <c r="W21" i="3"/>
  <c r="X21" i="3"/>
  <c r="Y21" i="3"/>
  <c r="Z21" i="3"/>
  <c r="AA21" i="3"/>
  <c r="H22" i="3"/>
  <c r="I22" i="3" s="1"/>
  <c r="V22" i="3"/>
  <c r="W22" i="3"/>
  <c r="H23" i="3"/>
  <c r="I23" i="3" s="1"/>
  <c r="V23" i="3"/>
  <c r="X23" i="3"/>
  <c r="D24" i="3"/>
  <c r="I24" i="3" s="1"/>
  <c r="H24" i="3"/>
  <c r="V24" i="3"/>
  <c r="W28" i="3"/>
  <c r="W4" i="2"/>
  <c r="AD5" i="2"/>
  <c r="AE5" i="2"/>
  <c r="AF5" i="2"/>
  <c r="AG5" i="2"/>
  <c r="AH5" i="2"/>
  <c r="U6" i="2"/>
  <c r="V6" i="2"/>
  <c r="W6" i="2"/>
  <c r="X6" i="2"/>
  <c r="Y6" i="2"/>
  <c r="Z6" i="2"/>
  <c r="AA6" i="2"/>
  <c r="U7" i="2"/>
  <c r="V7" i="2"/>
  <c r="W7" i="2"/>
  <c r="X7" i="2"/>
  <c r="Y7" i="2"/>
  <c r="Z7" i="2"/>
  <c r="AA7" i="2"/>
  <c r="U8" i="2"/>
  <c r="V8" i="2"/>
  <c r="W8" i="2"/>
  <c r="X8" i="2"/>
  <c r="Y8" i="2"/>
  <c r="Z8" i="2"/>
  <c r="AA8" i="2"/>
  <c r="V9" i="2"/>
  <c r="W9" i="2"/>
  <c r="X9" i="2"/>
  <c r="Y9" i="2"/>
  <c r="Z9" i="2"/>
  <c r="AA9" i="2"/>
  <c r="V10" i="2"/>
  <c r="W10" i="2"/>
  <c r="U11" i="2"/>
  <c r="V11" i="2"/>
  <c r="W11" i="2"/>
  <c r="X11" i="2"/>
  <c r="Y11" i="2"/>
  <c r="Z11" i="2"/>
  <c r="AA11" i="2"/>
  <c r="U12" i="2"/>
  <c r="V12" i="2"/>
  <c r="W12" i="2"/>
  <c r="X12" i="2"/>
  <c r="Y12" i="2"/>
  <c r="Z12" i="2"/>
  <c r="AA12" i="2"/>
  <c r="S13" i="2"/>
  <c r="U13" i="2"/>
  <c r="V13" i="2"/>
  <c r="W13" i="2"/>
  <c r="U14" i="2"/>
  <c r="V14" i="2"/>
  <c r="W14" i="2"/>
  <c r="X14" i="2"/>
  <c r="Y14" i="2"/>
  <c r="Z14" i="2"/>
  <c r="AA14" i="2"/>
  <c r="U15" i="2"/>
  <c r="V15" i="2"/>
  <c r="W15" i="2"/>
  <c r="X15" i="2"/>
  <c r="Y15" i="2"/>
  <c r="Z15" i="2"/>
  <c r="AA15" i="2"/>
  <c r="U16" i="2"/>
  <c r="V16" i="2"/>
  <c r="W16" i="2"/>
  <c r="X16" i="2"/>
  <c r="Y16" i="2"/>
  <c r="Z16" i="2"/>
  <c r="AA16" i="2"/>
  <c r="U17" i="2"/>
  <c r="V17" i="2"/>
  <c r="W17" i="2"/>
  <c r="X17" i="2"/>
  <c r="Y17" i="2"/>
  <c r="Z17" i="2"/>
  <c r="AA17" i="2"/>
  <c r="V18" i="2"/>
  <c r="W18" i="2"/>
  <c r="X18" i="2"/>
  <c r="Y18" i="2"/>
  <c r="Z18" i="2"/>
  <c r="AA18" i="2"/>
  <c r="U19" i="2"/>
  <c r="V19" i="2"/>
  <c r="W19" i="2"/>
  <c r="X19" i="2"/>
  <c r="Y19" i="2"/>
  <c r="Z19" i="2"/>
  <c r="AA19" i="2"/>
  <c r="V20" i="2"/>
  <c r="W20" i="2"/>
  <c r="U21" i="2"/>
  <c r="V21" i="2"/>
  <c r="W21" i="2"/>
  <c r="X21" i="2"/>
  <c r="Y21" i="2"/>
  <c r="Z21" i="2"/>
  <c r="AA21" i="2"/>
  <c r="V22" i="2"/>
  <c r="W22" i="2"/>
  <c r="X22" i="2"/>
  <c r="Y22" i="2"/>
  <c r="Z22" i="2"/>
  <c r="AA22" i="2"/>
  <c r="V23" i="2"/>
  <c r="W23" i="2"/>
  <c r="U24" i="2"/>
  <c r="V24" i="2"/>
  <c r="W24" i="2"/>
  <c r="Y24" i="2"/>
  <c r="Z24" i="2"/>
  <c r="AA24" i="2"/>
  <c r="V25" i="2"/>
  <c r="W25" i="2"/>
  <c r="X25" i="2"/>
  <c r="H23" i="2"/>
  <c r="I23" i="2" s="1"/>
  <c r="O23" i="2" s="1"/>
  <c r="P23" i="2" s="1"/>
  <c r="H22" i="2"/>
  <c r="AB22" i="2" s="1"/>
  <c r="H25" i="2"/>
  <c r="H24" i="2"/>
  <c r="AB24" i="2"/>
  <c r="H21" i="2"/>
  <c r="AB21" i="2"/>
  <c r="H20" i="2"/>
  <c r="I20" i="2"/>
  <c r="O20" i="2" s="1"/>
  <c r="P20" i="2" s="1"/>
  <c r="H19" i="2"/>
  <c r="I19" i="2"/>
  <c r="AC19" i="2" s="1"/>
  <c r="H18" i="2"/>
  <c r="I18" i="2" s="1"/>
  <c r="H17" i="2"/>
  <c r="AB17" i="2" s="1"/>
  <c r="H16" i="2"/>
  <c r="AB16" i="2" s="1"/>
  <c r="H15" i="2"/>
  <c r="AB15" i="2" s="1"/>
  <c r="H14" i="2"/>
  <c r="I14" i="2" s="1"/>
  <c r="H12" i="2"/>
  <c r="AB12" i="2"/>
  <c r="H11" i="2"/>
  <c r="I11" i="2"/>
  <c r="AC11" i="2" s="1"/>
  <c r="H10" i="2"/>
  <c r="I10" i="2"/>
  <c r="O10" i="2" s="1"/>
  <c r="Q10" i="2" s="1"/>
  <c r="H9" i="2"/>
  <c r="AB9" i="2"/>
  <c r="H8" i="2"/>
  <c r="I8" i="2" s="1"/>
  <c r="AB8" i="2"/>
  <c r="H7" i="2"/>
  <c r="I7" i="2"/>
  <c r="O7" i="2" s="1"/>
  <c r="Q7" i="2" s="1"/>
  <c r="G27" i="2"/>
  <c r="G13" i="2"/>
  <c r="AA13" i="2" s="1"/>
  <c r="F27" i="2"/>
  <c r="F13" i="2" s="1"/>
  <c r="E27" i="2"/>
  <c r="E13" i="2"/>
  <c r="Y13" i="2" s="1"/>
  <c r="H6" i="2"/>
  <c r="AB6" i="2" s="1"/>
  <c r="D25" i="2"/>
  <c r="D24" i="2"/>
  <c r="I24" i="2"/>
  <c r="AC24" i="2" s="1"/>
  <c r="AB19" i="2"/>
  <c r="AB14" i="2"/>
  <c r="AB11" i="2"/>
  <c r="I21" i="2"/>
  <c r="AC21" i="2" s="1"/>
  <c r="O21" i="2"/>
  <c r="P21" i="2" s="1"/>
  <c r="I9" i="2"/>
  <c r="AC9" i="2" s="1"/>
  <c r="I17" i="2"/>
  <c r="AC17" i="2" s="1"/>
  <c r="I22" i="2"/>
  <c r="AC22" i="2" s="1"/>
  <c r="O19" i="2"/>
  <c r="P19" i="2" s="1"/>
  <c r="I25" i="2"/>
  <c r="D27" i="2"/>
  <c r="D13" i="2"/>
  <c r="X13" i="2" s="1"/>
  <c r="O9" i="2"/>
  <c r="Q9" i="2" s="1"/>
  <c r="O17" i="2"/>
  <c r="P17" i="2" s="1"/>
  <c r="O22" i="2"/>
  <c r="P22" i="2" s="1"/>
  <c r="AC7" i="2"/>
  <c r="O11" i="2"/>
  <c r="Q11" i="2" s="1"/>
  <c r="AB18" i="2"/>
  <c r="I12" i="2"/>
  <c r="X24" i="2"/>
  <c r="AB7" i="2"/>
  <c r="AC12" i="2"/>
  <c r="AB21" i="3" l="1"/>
  <c r="AB20" i="3"/>
  <c r="AB17" i="3"/>
  <c r="AB6" i="3"/>
  <c r="AB15" i="3"/>
  <c r="AB7" i="3"/>
  <c r="AB18" i="3"/>
  <c r="AB12" i="3"/>
  <c r="AB8" i="3"/>
  <c r="O14" i="2"/>
  <c r="Q14" i="2" s="1"/>
  <c r="AC14" i="2"/>
  <c r="AC18" i="2"/>
  <c r="O18" i="2"/>
  <c r="P18" i="2" s="1"/>
  <c r="P24" i="2" s="1"/>
  <c r="N24" i="2" s="1"/>
  <c r="Z13" i="2"/>
  <c r="H13" i="2"/>
  <c r="AB13" i="2" s="1"/>
  <c r="AC8" i="2"/>
  <c r="O8" i="2"/>
  <c r="Q8" i="2" s="1"/>
  <c r="I16" i="2"/>
  <c r="I15" i="2"/>
  <c r="I6" i="2"/>
  <c r="H27" i="2"/>
  <c r="N12" i="2" l="1"/>
  <c r="O12" i="2" s="1"/>
  <c r="Q12" i="2" s="1"/>
  <c r="O24" i="2"/>
  <c r="O16" i="2"/>
  <c r="Q16" i="2" s="1"/>
  <c r="AC16" i="2"/>
  <c r="K16" i="2"/>
  <c r="I13" i="2"/>
  <c r="O6" i="2"/>
  <c r="AC6" i="2"/>
  <c r="O15" i="2"/>
  <c r="Q15" i="2" s="1"/>
  <c r="AC15" i="2"/>
  <c r="O25" i="2" l="1"/>
  <c r="Q6" i="2"/>
  <c r="O13" i="2"/>
  <c r="Q13" i="2" s="1"/>
  <c r="AC13" i="2"/>
</calcChain>
</file>

<file path=xl/sharedStrings.xml><?xml version="1.0" encoding="utf-8"?>
<sst xmlns="http://schemas.openxmlformats.org/spreadsheetml/2006/main" count="116" uniqueCount="60">
  <si>
    <t>IB</t>
  </si>
  <si>
    <t>Transaksjoner</t>
  </si>
  <si>
    <t>Sum</t>
  </si>
  <si>
    <t>Saldo-</t>
  </si>
  <si>
    <t>Oppgjørsposteringer</t>
  </si>
  <si>
    <t>End. sald</t>
  </si>
  <si>
    <t>Resultat</t>
  </si>
  <si>
    <t>Balanse</t>
  </si>
  <si>
    <t>trans.</t>
  </si>
  <si>
    <t>balanse</t>
  </si>
  <si>
    <t>Varelager</t>
  </si>
  <si>
    <t>Kundefordringer</t>
  </si>
  <si>
    <t>Opptjente inntekter</t>
  </si>
  <si>
    <t>Aksjekapital</t>
  </si>
  <si>
    <t>Annen egenkapital</t>
  </si>
  <si>
    <t>Leverandørgjeld</t>
  </si>
  <si>
    <t>Uopptjent inntekt</t>
  </si>
  <si>
    <t>Avsatt garantiansv.</t>
  </si>
  <si>
    <t>Driftsinntekter</t>
  </si>
  <si>
    <t>Varekjøp</t>
  </si>
  <si>
    <t>Driftskostnader</t>
  </si>
  <si>
    <t>Lønnskostnader</t>
  </si>
  <si>
    <t>Avsatt til annen EK</t>
  </si>
  <si>
    <t>Kassekreditt</t>
  </si>
  <si>
    <t>Anleggsmidler</t>
  </si>
  <si>
    <t>Forskudd leverandør</t>
  </si>
  <si>
    <t>Renteinntekter</t>
  </si>
  <si>
    <t>Faktor</t>
  </si>
  <si>
    <t>Startbalanse</t>
  </si>
  <si>
    <t>Garantikostnader</t>
  </si>
  <si>
    <t>Rentekostnader</t>
  </si>
  <si>
    <t xml:space="preserve">I og med at tomten ble forskuddsbetalt et helt år, utgjør ”vederlaget på transaksjonstidspunktet” 1000 * 1,1 = 1 100. </t>
  </si>
  <si>
    <t xml:space="preserve">Motpost er da anleggsmidler. NB!  Hvis beløpet hadde blitt betalt på transaksjonstidspunktet, ville beløpet ha vært 1100.  </t>
  </si>
  <si>
    <t>Da kunne pengene stått på bankkonto og da ville også renteinntekten ha vært 100.</t>
  </si>
  <si>
    <t>1)</t>
  </si>
  <si>
    <t>Det ble ytet et lån på 1 000 et helt år, og det er oppstått en renteinntekt på 100 som må bokføres.</t>
  </si>
  <si>
    <t>2)</t>
  </si>
  <si>
    <t xml:space="preserve">Det må avsettes 2 000 * 0,05 = 100.  De påløpte kostnader (110) føres bort mot avsetning så langt avsetningen rekker (75).  </t>
  </si>
  <si>
    <t>I og med at kostnadene var større enn avsetningen IB, utgjør UB på konto 7950 det samme som årets avsetning.</t>
  </si>
  <si>
    <t>Hvis årets kostnader hadde vært f.eks. 60, ville UB på konto 2989 ha utgjort 75 – 60 + 100 = 115.</t>
  </si>
  <si>
    <t>3)</t>
  </si>
  <si>
    <t>4)</t>
  </si>
  <si>
    <t>Her er det to salg: Maskin og en ekstraordinær garanti. Legg merke til at det ble gjort et pristillegg på 20%.</t>
  </si>
  <si>
    <t xml:space="preserve"> Dette er altså en egen ytelse som det betales særskilt for som har sin egen opptjening.  Salgspris uten</t>
  </si>
  <si>
    <t xml:space="preserve"> garanti må da være 150/1,2 = 125. Pristillegget utgjør altså 25.  Også dette salget skjedde i slutten av året</t>
  </si>
  <si>
    <t>og følgelig er ingenting foreløpig opptjent.</t>
  </si>
  <si>
    <t>Endelig</t>
  </si>
  <si>
    <t>saldobalanse</t>
  </si>
  <si>
    <t>Konto-</t>
  </si>
  <si>
    <t>Kontonavn</t>
  </si>
  <si>
    <t>nr.</t>
  </si>
  <si>
    <t>Kommentarer til løsningen:</t>
  </si>
  <si>
    <t>Saldobalanse</t>
  </si>
  <si>
    <t xml:space="preserve"> </t>
  </si>
  <si>
    <t>Konto</t>
  </si>
  <si>
    <r>
      <t xml:space="preserve">I og med at garanti er en del av de vanlige salgsvilkårene, må det tas hensyn til </t>
    </r>
    <r>
      <rPr>
        <i/>
        <sz val="10"/>
        <rFont val="Trebuchet MS"/>
        <family val="2"/>
      </rPr>
      <t>forpliktelsen</t>
    </r>
    <r>
      <rPr>
        <sz val="10"/>
        <rFont val="Trebuchet MS"/>
        <family val="2"/>
      </rPr>
      <t xml:space="preserve"> på salgstidspunktet.</t>
    </r>
  </si>
  <si>
    <r>
      <t>Vederlaget på transaksjonstidspunktet her er 484/1,1</t>
    </r>
    <r>
      <rPr>
        <vertAlign val="superscript"/>
        <sz val="10"/>
        <rFont val="Trebuchet MS"/>
        <family val="2"/>
      </rPr>
      <t>2</t>
    </r>
    <r>
      <rPr>
        <sz val="10"/>
        <rFont val="Trebuchet MS"/>
        <family val="2"/>
      </rPr>
      <t xml:space="preserve"> = 400.  Renteeffekten er altså 84. I og med at salget</t>
    </r>
  </si>
  <si>
    <t>Oppgave 6-15 Tabellarisk Løsning</t>
  </si>
  <si>
    <t>Oppgave 6-15 Tabellarisk Skjema</t>
  </si>
  <si>
    <t>skjedde i slutten av året, er ingenting av denne renten opptjent.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</si>
</sst>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name val="Trebuchet MS"/>
    </font>
    <font>
      <sz val="10"/>
      <name val="Trebuchet MS"/>
      <family val="2"/>
    </font>
    <font>
      <b/>
      <u/>
      <sz val="10"/>
      <color indexed="8"/>
      <name val="Trebuchet MS"/>
      <family val="2"/>
    </font>
    <font>
      <b/>
      <sz val="10"/>
      <name val="Trebuchet MS"/>
      <family val="2"/>
    </font>
    <font>
      <u/>
      <sz val="10"/>
      <name val="Trebuchet MS"/>
      <family val="2"/>
    </font>
    <font>
      <i/>
      <sz val="10"/>
      <name val="Trebuchet MS"/>
      <family val="2"/>
    </font>
    <font>
      <vertAlign val="superscript"/>
      <sz val="10"/>
      <name val="Trebuchet MS"/>
      <family val="2"/>
    </font>
    <font>
      <b/>
      <u/>
      <sz val="10"/>
      <color theme="1"/>
      <name val="Trebuchet MS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  <fill>
      <patternFill patternType="solid">
        <fgColor theme="4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3">
    <xf numFmtId="0" fontId="0" fillId="0" borderId="0" xfId="0"/>
    <xf numFmtId="0" fontId="1" fillId="0" borderId="0" xfId="0" applyFont="1"/>
    <xf numFmtId="3" fontId="1" fillId="0" borderId="0" xfId="0" applyNumberFormat="1" applyFont="1"/>
    <xf numFmtId="0" fontId="2" fillId="0" borderId="0" xfId="0" applyFont="1" applyFill="1"/>
    <xf numFmtId="0" fontId="1" fillId="2" borderId="15" xfId="0" applyFont="1" applyFill="1" applyBorder="1" applyAlignment="1">
      <alignment horizontal="center"/>
    </xf>
    <xf numFmtId="3" fontId="1" fillId="2" borderId="15" xfId="0" applyNumberFormat="1" applyFont="1" applyFill="1" applyBorder="1" applyAlignment="1">
      <alignment horizontal="center"/>
    </xf>
    <xf numFmtId="0" fontId="3" fillId="0" borderId="0" xfId="0" applyFont="1"/>
    <xf numFmtId="3" fontId="3" fillId="0" borderId="0" xfId="0" applyNumberFormat="1" applyFont="1" applyFill="1" applyBorder="1" applyAlignment="1">
      <alignment horizontal="center"/>
    </xf>
    <xf numFmtId="0" fontId="3" fillId="0" borderId="1" xfId="0" applyFont="1" applyBorder="1"/>
    <xf numFmtId="3" fontId="3" fillId="0" borderId="2" xfId="0" applyNumberFormat="1" applyFont="1" applyBorder="1" applyAlignment="1">
      <alignment horizontal="center"/>
    </xf>
    <xf numFmtId="3" fontId="3" fillId="0" borderId="4" xfId="0" applyNumberFormat="1" applyFont="1" applyBorder="1" applyAlignment="1">
      <alignment horizontal="center"/>
    </xf>
    <xf numFmtId="3" fontId="3" fillId="0" borderId="5" xfId="0" applyNumberFormat="1" applyFont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3" fontId="1" fillId="2" borderId="3" xfId="0" applyNumberFormat="1" applyFont="1" applyFill="1" applyBorder="1" applyAlignment="1">
      <alignment horizontal="center"/>
    </xf>
    <xf numFmtId="3" fontId="3" fillId="0" borderId="6" xfId="0" applyNumberFormat="1" applyFont="1" applyBorder="1" applyAlignment="1">
      <alignment horizontal="center"/>
    </xf>
    <xf numFmtId="3" fontId="3" fillId="0" borderId="7" xfId="0" applyNumberFormat="1" applyFont="1" applyBorder="1" applyAlignment="1">
      <alignment horizontal="center"/>
    </xf>
    <xf numFmtId="3" fontId="3" fillId="0" borderId="8" xfId="0" applyNumberFormat="1" applyFont="1" applyBorder="1" applyAlignment="1">
      <alignment horizontal="center"/>
    </xf>
    <xf numFmtId="0" fontId="1" fillId="3" borderId="3" xfId="0" applyFont="1" applyFill="1" applyBorder="1" applyAlignment="1">
      <alignment horizontal="center"/>
    </xf>
    <xf numFmtId="3" fontId="1" fillId="3" borderId="3" xfId="0" applyNumberFormat="1" applyFont="1" applyFill="1" applyBorder="1"/>
    <xf numFmtId="3" fontId="1" fillId="0" borderId="3" xfId="0" applyNumberFormat="1" applyFont="1" applyFill="1" applyBorder="1"/>
    <xf numFmtId="3" fontId="1" fillId="0" borderId="3" xfId="0" applyNumberFormat="1" applyFont="1" applyBorder="1"/>
    <xf numFmtId="0" fontId="1" fillId="0" borderId="1" xfId="0" applyFont="1" applyBorder="1"/>
    <xf numFmtId="3" fontId="1" fillId="0" borderId="1" xfId="0" applyNumberFormat="1" applyFont="1" applyBorder="1"/>
    <xf numFmtId="0" fontId="1" fillId="3" borderId="1" xfId="0" applyFont="1" applyFill="1" applyBorder="1" applyAlignment="1">
      <alignment horizontal="center"/>
    </xf>
    <xf numFmtId="3" fontId="1" fillId="3" borderId="1" xfId="0" applyNumberFormat="1" applyFont="1" applyFill="1" applyBorder="1"/>
    <xf numFmtId="3" fontId="1" fillId="0" borderId="1" xfId="0" applyNumberFormat="1" applyFont="1" applyFill="1" applyBorder="1"/>
    <xf numFmtId="0" fontId="1" fillId="0" borderId="0" xfId="0" applyFont="1" applyBorder="1"/>
    <xf numFmtId="3" fontId="1" fillId="0" borderId="0" xfId="0" applyNumberFormat="1" applyFont="1" applyBorder="1"/>
    <xf numFmtId="0" fontId="4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vertical="center"/>
    </xf>
    <xf numFmtId="0" fontId="3" fillId="0" borderId="0" xfId="0" applyFont="1" applyAlignment="1">
      <alignment horizontal="center"/>
    </xf>
    <xf numFmtId="0" fontId="7" fillId="0" borderId="0" xfId="0" quotePrefix="1" applyFont="1" applyFill="1" applyAlignment="1">
      <alignment horizontal="left"/>
    </xf>
    <xf numFmtId="3" fontId="1" fillId="0" borderId="0" xfId="0" applyNumberFormat="1" applyFont="1" applyFill="1" applyBorder="1" applyAlignment="1">
      <alignment horizontal="center"/>
    </xf>
    <xf numFmtId="3" fontId="1" fillId="0" borderId="2" xfId="0" applyNumberFormat="1" applyFont="1" applyBorder="1" applyAlignment="1">
      <alignment horizontal="center"/>
    </xf>
    <xf numFmtId="3" fontId="1" fillId="0" borderId="4" xfId="0" applyNumberFormat="1" applyFont="1" applyBorder="1" applyAlignment="1">
      <alignment horizontal="center"/>
    </xf>
    <xf numFmtId="3" fontId="1" fillId="0" borderId="5" xfId="0" applyNumberFormat="1" applyFont="1" applyBorder="1" applyAlignment="1">
      <alignment horizontal="center"/>
    </xf>
    <xf numFmtId="3" fontId="1" fillId="0" borderId="6" xfId="0" applyNumberFormat="1" applyFont="1" applyBorder="1" applyAlignment="1">
      <alignment horizontal="center"/>
    </xf>
    <xf numFmtId="3" fontId="1" fillId="0" borderId="7" xfId="0" applyNumberFormat="1" applyFont="1" applyBorder="1" applyAlignment="1">
      <alignment horizontal="center"/>
    </xf>
    <xf numFmtId="3" fontId="1" fillId="0" borderId="8" xfId="0" applyNumberFormat="1" applyFont="1" applyBorder="1" applyAlignment="1">
      <alignment horizontal="center"/>
    </xf>
    <xf numFmtId="3" fontId="1" fillId="2" borderId="1" xfId="0" applyNumberFormat="1" applyFont="1" applyFill="1" applyBorder="1" applyAlignment="1">
      <alignment horizontal="center"/>
    </xf>
    <xf numFmtId="3" fontId="1" fillId="0" borderId="9" xfId="0" applyNumberFormat="1" applyFont="1" applyBorder="1" applyAlignment="1">
      <alignment horizontal="center"/>
    </xf>
    <xf numFmtId="3" fontId="1" fillId="0" borderId="10" xfId="0" applyNumberFormat="1" applyFont="1" applyBorder="1" applyAlignment="1">
      <alignment horizontal="center"/>
    </xf>
    <xf numFmtId="3" fontId="1" fillId="0" borderId="11" xfId="0" applyNumberFormat="1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3" fontId="3" fillId="0" borderId="9" xfId="0" applyNumberFormat="1" applyFont="1" applyBorder="1" applyAlignment="1">
      <alignment horizontal="center"/>
    </xf>
    <xf numFmtId="3" fontId="3" fillId="0" borderId="10" xfId="0" applyNumberFormat="1" applyFont="1" applyBorder="1" applyAlignment="1">
      <alignment horizontal="center"/>
    </xf>
    <xf numFmtId="3" fontId="3" fillId="0" borderId="11" xfId="0" applyNumberFormat="1" applyFont="1" applyBorder="1" applyAlignment="1">
      <alignment horizontal="center"/>
    </xf>
    <xf numFmtId="0" fontId="3" fillId="0" borderId="12" xfId="0" applyFont="1" applyBorder="1" applyAlignment="1">
      <alignment horizontal="center"/>
    </xf>
    <xf numFmtId="0" fontId="3" fillId="0" borderId="13" xfId="0" applyFont="1" applyBorder="1" applyAlignment="1">
      <alignment horizontal="center"/>
    </xf>
    <xf numFmtId="0" fontId="3" fillId="0" borderId="14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AO28"/>
  <sheetViews>
    <sheetView showGridLines="0" showZeros="0" tabSelected="1" zoomScaleNormal="100" workbookViewId="0">
      <selection activeCell="K33" sqref="K33"/>
    </sheetView>
  </sheetViews>
  <sheetFormatPr defaultColWidth="9.1640625" defaultRowHeight="12.9" x14ac:dyDescent="0.35"/>
  <cols>
    <col min="1" max="1" width="4.1640625" style="1" customWidth="1"/>
    <col min="2" max="2" width="7.4140625" style="1" customWidth="1"/>
    <col min="3" max="3" width="18.83203125" style="1" customWidth="1"/>
    <col min="4" max="4" width="6.75" style="1" customWidth="1"/>
    <col min="5" max="8" width="7.75" style="1" customWidth="1"/>
    <col min="9" max="9" width="8.58203125" style="1" customWidth="1"/>
    <col min="10" max="13" width="6.25" style="1" customWidth="1"/>
    <col min="14" max="14" width="6.4140625" style="1" customWidth="1"/>
    <col min="15" max="15" width="13.58203125" style="1" customWidth="1"/>
    <col min="16" max="16" width="10.25" style="1" customWidth="1"/>
    <col min="17" max="17" width="10.83203125" style="1" customWidth="1"/>
    <col min="18" max="21" width="11.4140625" style="1" hidden="1" customWidth="1"/>
    <col min="22" max="22" width="7.1640625" style="1" hidden="1" customWidth="1"/>
    <col min="23" max="23" width="21" style="1" hidden="1" customWidth="1"/>
    <col min="24" max="29" width="7.75" style="1" hidden="1" customWidth="1"/>
    <col min="30" max="35" width="6.75" style="1" hidden="1" customWidth="1"/>
    <col min="36" max="41" width="8.75" style="1" hidden="1" customWidth="1"/>
    <col min="42" max="42" width="0" style="1" hidden="1" customWidth="1"/>
    <col min="43" max="256" width="11.4140625" style="1" customWidth="1"/>
    <col min="257" max="16384" width="9.1640625" style="1"/>
  </cols>
  <sheetData>
    <row r="2" spans="2:38" x14ac:dyDescent="0.35">
      <c r="B2" s="32" t="s">
        <v>58</v>
      </c>
    </row>
    <row r="3" spans="2:38" ht="13.3" thickBot="1" x14ac:dyDescent="0.4"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</row>
    <row r="4" spans="2:38" x14ac:dyDescent="0.35">
      <c r="B4" s="4" t="s">
        <v>54</v>
      </c>
      <c r="C4" s="5" t="s">
        <v>53</v>
      </c>
      <c r="D4" s="5" t="s">
        <v>0</v>
      </c>
      <c r="E4" s="40" t="s">
        <v>1</v>
      </c>
      <c r="F4" s="40"/>
      <c r="G4" s="40"/>
      <c r="H4" s="5" t="s">
        <v>2</v>
      </c>
      <c r="I4" s="5" t="s">
        <v>3</v>
      </c>
      <c r="J4" s="40" t="s">
        <v>4</v>
      </c>
      <c r="K4" s="40"/>
      <c r="L4" s="40"/>
      <c r="M4" s="40"/>
      <c r="N4" s="40"/>
      <c r="O4" s="5" t="s">
        <v>46</v>
      </c>
      <c r="P4" s="5" t="s">
        <v>6</v>
      </c>
      <c r="Q4" s="5" t="s">
        <v>7</v>
      </c>
      <c r="T4" s="33" t="s">
        <v>27</v>
      </c>
      <c r="V4" s="21"/>
      <c r="W4" s="34" t="str">
        <f>+C4</f>
        <v xml:space="preserve"> </v>
      </c>
      <c r="X4" s="34" t="s">
        <v>0</v>
      </c>
      <c r="Y4" s="41" t="s">
        <v>1</v>
      </c>
      <c r="Z4" s="42"/>
      <c r="AA4" s="43"/>
      <c r="AB4" s="34" t="s">
        <v>2</v>
      </c>
      <c r="AC4" s="34" t="s">
        <v>3</v>
      </c>
      <c r="AD4" s="44" t="s">
        <v>4</v>
      </c>
      <c r="AE4" s="45"/>
      <c r="AF4" s="45"/>
      <c r="AG4" s="45"/>
      <c r="AH4" s="45"/>
      <c r="AI4" s="46"/>
      <c r="AJ4" s="35" t="s">
        <v>5</v>
      </c>
      <c r="AK4" s="34" t="s">
        <v>6</v>
      </c>
      <c r="AL4" s="36" t="s">
        <v>7</v>
      </c>
    </row>
    <row r="5" spans="2:38" ht="13.3" thickBot="1" x14ac:dyDescent="0.4">
      <c r="B5" s="12" t="s">
        <v>50</v>
      </c>
      <c r="C5" s="13" t="s">
        <v>49</v>
      </c>
      <c r="D5" s="13"/>
      <c r="E5" s="13">
        <v>1</v>
      </c>
      <c r="F5" s="13">
        <v>2</v>
      </c>
      <c r="G5" s="13">
        <v>3</v>
      </c>
      <c r="H5" s="13" t="s">
        <v>8</v>
      </c>
      <c r="I5" s="13" t="s">
        <v>9</v>
      </c>
      <c r="J5" s="13">
        <v>1</v>
      </c>
      <c r="K5" s="13">
        <v>2</v>
      </c>
      <c r="L5" s="13">
        <v>3</v>
      </c>
      <c r="M5" s="13">
        <v>4</v>
      </c>
      <c r="N5" s="13">
        <v>5</v>
      </c>
      <c r="O5" s="13" t="s">
        <v>52</v>
      </c>
      <c r="P5" s="13"/>
      <c r="Q5" s="13"/>
      <c r="S5" s="1" t="s">
        <v>28</v>
      </c>
      <c r="T5" s="1">
        <v>1</v>
      </c>
      <c r="V5" s="21"/>
      <c r="W5" s="37"/>
      <c r="X5" s="37"/>
      <c r="Y5" s="37"/>
      <c r="Z5" s="37"/>
      <c r="AA5" s="37"/>
      <c r="AB5" s="37" t="s">
        <v>8</v>
      </c>
      <c r="AC5" s="37" t="s">
        <v>9</v>
      </c>
      <c r="AD5" s="38">
        <f>+J5</f>
        <v>1</v>
      </c>
      <c r="AE5" s="38">
        <f>+K5</f>
        <v>2</v>
      </c>
      <c r="AF5" s="38">
        <f>+M5</f>
        <v>4</v>
      </c>
      <c r="AG5" s="38" t="e">
        <f>+#REF!</f>
        <v>#REF!</v>
      </c>
      <c r="AH5" s="38" t="e">
        <f>+#REF!</f>
        <v>#REF!</v>
      </c>
      <c r="AI5" s="38">
        <v>9</v>
      </c>
      <c r="AJ5" s="37" t="s">
        <v>9</v>
      </c>
      <c r="AK5" s="37"/>
      <c r="AL5" s="39"/>
    </row>
    <row r="6" spans="2:38" ht="15" customHeight="1" x14ac:dyDescent="0.35">
      <c r="B6" s="17">
        <v>1200</v>
      </c>
      <c r="C6" s="18" t="s">
        <v>24</v>
      </c>
      <c r="D6" s="18">
        <v>500</v>
      </c>
      <c r="E6" s="18"/>
      <c r="F6" s="18"/>
      <c r="G6" s="18">
        <v>1000</v>
      </c>
      <c r="H6" s="18">
        <f t="shared" ref="H6:H12" si="0">SUM(E6:G6)</f>
        <v>1000</v>
      </c>
      <c r="I6" s="18">
        <f t="shared" ref="I6:I24" si="1">+D6+H6</f>
        <v>1500</v>
      </c>
      <c r="J6" s="19"/>
      <c r="K6" s="19"/>
      <c r="L6" s="19"/>
      <c r="M6" s="19"/>
      <c r="N6" s="19"/>
      <c r="O6" s="20"/>
      <c r="P6" s="20"/>
      <c r="Q6" s="20"/>
      <c r="S6" s="1">
        <v>2000</v>
      </c>
      <c r="U6" s="1">
        <f>+S6*$T$5</f>
        <v>2000</v>
      </c>
      <c r="V6" s="21">
        <f t="shared" ref="V6:AC9" si="2">+B6</f>
        <v>1200</v>
      </c>
      <c r="W6" s="22" t="str">
        <f t="shared" si="2"/>
        <v>Anleggsmidler</v>
      </c>
      <c r="X6" s="22">
        <f t="shared" si="2"/>
        <v>500</v>
      </c>
      <c r="Y6" s="22">
        <f t="shared" si="2"/>
        <v>0</v>
      </c>
      <c r="Z6" s="22">
        <f t="shared" si="2"/>
        <v>0</v>
      </c>
      <c r="AA6" s="22">
        <f t="shared" si="2"/>
        <v>1000</v>
      </c>
      <c r="AB6" s="22">
        <f t="shared" si="2"/>
        <v>1000</v>
      </c>
      <c r="AC6" s="22">
        <f t="shared" si="2"/>
        <v>1500</v>
      </c>
      <c r="AD6" s="20"/>
      <c r="AE6" s="20"/>
      <c r="AF6" s="20"/>
      <c r="AG6" s="20"/>
      <c r="AH6" s="20"/>
      <c r="AI6" s="20"/>
      <c r="AJ6" s="22"/>
      <c r="AK6" s="22"/>
      <c r="AL6" s="22"/>
    </row>
    <row r="7" spans="2:38" ht="15" customHeight="1" x14ac:dyDescent="0.35">
      <c r="B7" s="23">
        <v>1440</v>
      </c>
      <c r="C7" s="24" t="s">
        <v>10</v>
      </c>
      <c r="D7" s="24">
        <v>100</v>
      </c>
      <c r="E7" s="24"/>
      <c r="F7" s="24"/>
      <c r="G7" s="24"/>
      <c r="H7" s="24">
        <f t="shared" si="0"/>
        <v>0</v>
      </c>
      <c r="I7" s="24">
        <f t="shared" si="1"/>
        <v>100</v>
      </c>
      <c r="J7" s="25"/>
      <c r="K7" s="25"/>
      <c r="L7" s="25"/>
      <c r="M7" s="25"/>
      <c r="N7" s="25"/>
      <c r="O7" s="22"/>
      <c r="P7" s="22"/>
      <c r="Q7" s="22"/>
      <c r="S7" s="1">
        <v>100</v>
      </c>
      <c r="U7" s="1">
        <f>+S7*$T$5</f>
        <v>100</v>
      </c>
      <c r="V7" s="21">
        <f t="shared" si="2"/>
        <v>1440</v>
      </c>
      <c r="W7" s="22" t="str">
        <f t="shared" si="2"/>
        <v>Varelager</v>
      </c>
      <c r="X7" s="22">
        <f t="shared" si="2"/>
        <v>100</v>
      </c>
      <c r="Y7" s="22">
        <f t="shared" si="2"/>
        <v>0</v>
      </c>
      <c r="Z7" s="22">
        <f t="shared" si="2"/>
        <v>0</v>
      </c>
      <c r="AA7" s="22">
        <f t="shared" si="2"/>
        <v>0</v>
      </c>
      <c r="AB7" s="22">
        <f t="shared" si="2"/>
        <v>0</v>
      </c>
      <c r="AC7" s="22">
        <f t="shared" si="2"/>
        <v>100</v>
      </c>
      <c r="AD7" s="20"/>
      <c r="AE7" s="20"/>
      <c r="AF7" s="20"/>
      <c r="AG7" s="20"/>
      <c r="AH7" s="20"/>
      <c r="AI7" s="20"/>
      <c r="AJ7" s="22"/>
      <c r="AK7" s="22"/>
      <c r="AL7" s="22"/>
    </row>
    <row r="8" spans="2:38" ht="15" customHeight="1" x14ac:dyDescent="0.35">
      <c r="B8" s="23">
        <v>1500</v>
      </c>
      <c r="C8" s="24" t="s">
        <v>11</v>
      </c>
      <c r="D8" s="24">
        <v>300</v>
      </c>
      <c r="E8" s="24">
        <v>3000</v>
      </c>
      <c r="F8" s="24">
        <v>-2950</v>
      </c>
      <c r="G8" s="24"/>
      <c r="H8" s="24">
        <f t="shared" si="0"/>
        <v>50</v>
      </c>
      <c r="I8" s="24">
        <f t="shared" si="1"/>
        <v>350</v>
      </c>
      <c r="J8" s="25"/>
      <c r="K8" s="25"/>
      <c r="L8" s="25"/>
      <c r="M8" s="25"/>
      <c r="N8" s="25"/>
      <c r="O8" s="22"/>
      <c r="P8" s="22"/>
      <c r="Q8" s="22"/>
      <c r="S8" s="1">
        <v>300</v>
      </c>
      <c r="U8" s="1">
        <f>+S8*$T$5</f>
        <v>300</v>
      </c>
      <c r="V8" s="21">
        <f t="shared" si="2"/>
        <v>1500</v>
      </c>
      <c r="W8" s="22" t="str">
        <f t="shared" si="2"/>
        <v>Kundefordringer</v>
      </c>
      <c r="X8" s="22">
        <f t="shared" si="2"/>
        <v>300</v>
      </c>
      <c r="Y8" s="22">
        <f t="shared" si="2"/>
        <v>3000</v>
      </c>
      <c r="Z8" s="22">
        <f t="shared" si="2"/>
        <v>-2950</v>
      </c>
      <c r="AA8" s="22">
        <f t="shared" si="2"/>
        <v>0</v>
      </c>
      <c r="AB8" s="22">
        <f t="shared" si="2"/>
        <v>50</v>
      </c>
      <c r="AC8" s="22">
        <f t="shared" si="2"/>
        <v>350</v>
      </c>
      <c r="AD8" s="20"/>
      <c r="AE8" s="20"/>
      <c r="AF8" s="20"/>
      <c r="AG8" s="20"/>
      <c r="AH8" s="20"/>
      <c r="AI8" s="20"/>
      <c r="AJ8" s="22"/>
      <c r="AK8" s="22"/>
      <c r="AL8" s="22"/>
    </row>
    <row r="9" spans="2:38" ht="15" customHeight="1" x14ac:dyDescent="0.35">
      <c r="B9" s="23">
        <v>1530</v>
      </c>
      <c r="C9" s="24" t="s">
        <v>12</v>
      </c>
      <c r="D9" s="24"/>
      <c r="E9" s="24"/>
      <c r="F9" s="24"/>
      <c r="G9" s="24"/>
      <c r="H9" s="24">
        <f t="shared" si="0"/>
        <v>0</v>
      </c>
      <c r="I9" s="24">
        <f t="shared" si="1"/>
        <v>0</v>
      </c>
      <c r="J9" s="25"/>
      <c r="K9" s="25"/>
      <c r="L9" s="25"/>
      <c r="M9" s="25"/>
      <c r="N9" s="25"/>
      <c r="O9" s="22"/>
      <c r="P9" s="22"/>
      <c r="Q9" s="22"/>
      <c r="S9" s="26"/>
      <c r="V9" s="21">
        <f t="shared" si="2"/>
        <v>1530</v>
      </c>
      <c r="W9" s="22" t="str">
        <f t="shared" si="2"/>
        <v>Opptjente inntekter</v>
      </c>
      <c r="X9" s="22">
        <f t="shared" si="2"/>
        <v>0</v>
      </c>
      <c r="Y9" s="22">
        <f t="shared" si="2"/>
        <v>0</v>
      </c>
      <c r="Z9" s="22">
        <f t="shared" si="2"/>
        <v>0</v>
      </c>
      <c r="AA9" s="22">
        <f t="shared" si="2"/>
        <v>0</v>
      </c>
      <c r="AB9" s="22">
        <f t="shared" si="2"/>
        <v>0</v>
      </c>
      <c r="AC9" s="22">
        <f t="shared" si="2"/>
        <v>0</v>
      </c>
      <c r="AD9" s="20"/>
      <c r="AE9" s="20"/>
      <c r="AF9" s="20"/>
      <c r="AG9" s="20"/>
      <c r="AH9" s="20"/>
      <c r="AI9" s="20"/>
      <c r="AJ9" s="22"/>
      <c r="AK9" s="22"/>
      <c r="AL9" s="22"/>
    </row>
    <row r="10" spans="2:38" ht="15" customHeight="1" x14ac:dyDescent="0.35">
      <c r="B10" s="23">
        <v>1725</v>
      </c>
      <c r="C10" s="24" t="s">
        <v>25</v>
      </c>
      <c r="D10" s="24"/>
      <c r="E10" s="24">
        <v>1000</v>
      </c>
      <c r="F10" s="24"/>
      <c r="G10" s="24">
        <v>-1000</v>
      </c>
      <c r="H10" s="24">
        <f t="shared" si="0"/>
        <v>0</v>
      </c>
      <c r="I10" s="24">
        <f t="shared" si="1"/>
        <v>0</v>
      </c>
      <c r="J10" s="25"/>
      <c r="K10" s="25"/>
      <c r="L10" s="25"/>
      <c r="M10" s="25"/>
      <c r="N10" s="25"/>
      <c r="O10" s="22"/>
      <c r="P10" s="22"/>
      <c r="Q10" s="22"/>
      <c r="S10" s="26"/>
      <c r="V10" s="21">
        <f t="shared" ref="V10:V22" si="3">+B10</f>
        <v>1725</v>
      </c>
      <c r="W10" s="22" t="str">
        <f t="shared" ref="W10:W22" si="4">+C10</f>
        <v>Forskudd leverandør</v>
      </c>
      <c r="X10" s="22"/>
      <c r="Y10" s="22"/>
      <c r="Z10" s="22"/>
      <c r="AA10" s="22"/>
      <c r="AB10" s="22"/>
      <c r="AC10" s="22"/>
      <c r="AD10" s="20"/>
      <c r="AE10" s="20"/>
      <c r="AF10" s="20"/>
      <c r="AG10" s="20"/>
      <c r="AH10" s="20"/>
      <c r="AI10" s="20"/>
      <c r="AJ10" s="22"/>
      <c r="AK10" s="22"/>
      <c r="AL10" s="22"/>
    </row>
    <row r="11" spans="2:38" ht="15" customHeight="1" x14ac:dyDescent="0.35">
      <c r="B11" s="23">
        <v>2000</v>
      </c>
      <c r="C11" s="24" t="s">
        <v>13</v>
      </c>
      <c r="D11" s="24">
        <v>-500</v>
      </c>
      <c r="E11" s="24"/>
      <c r="F11" s="24"/>
      <c r="G11" s="24"/>
      <c r="H11" s="24">
        <f t="shared" si="0"/>
        <v>0</v>
      </c>
      <c r="I11" s="24">
        <f t="shared" si="1"/>
        <v>-500</v>
      </c>
      <c r="J11" s="25"/>
      <c r="K11" s="25"/>
      <c r="L11" s="25"/>
      <c r="M11" s="25"/>
      <c r="N11" s="25"/>
      <c r="O11" s="22"/>
      <c r="P11" s="22"/>
      <c r="Q11" s="22"/>
      <c r="S11" s="1">
        <v>-500</v>
      </c>
      <c r="U11" s="1">
        <f>+S11*$T$5</f>
        <v>-500</v>
      </c>
      <c r="V11" s="21">
        <f t="shared" si="3"/>
        <v>2000</v>
      </c>
      <c r="W11" s="22" t="str">
        <f t="shared" si="4"/>
        <v>Aksjekapital</v>
      </c>
      <c r="X11" s="22">
        <f t="shared" ref="X11:AC18" si="5">+D11</f>
        <v>-500</v>
      </c>
      <c r="Y11" s="22">
        <f t="shared" si="5"/>
        <v>0</v>
      </c>
      <c r="Z11" s="22">
        <f t="shared" si="5"/>
        <v>0</v>
      </c>
      <c r="AA11" s="22">
        <f t="shared" si="5"/>
        <v>0</v>
      </c>
      <c r="AB11" s="22">
        <f t="shared" si="5"/>
        <v>0</v>
      </c>
      <c r="AC11" s="22">
        <f t="shared" si="5"/>
        <v>-500</v>
      </c>
      <c r="AD11" s="20"/>
      <c r="AE11" s="20"/>
      <c r="AF11" s="20"/>
      <c r="AG11" s="20"/>
      <c r="AH11" s="20"/>
      <c r="AI11" s="20"/>
      <c r="AJ11" s="22"/>
      <c r="AK11" s="22"/>
      <c r="AL11" s="22"/>
    </row>
    <row r="12" spans="2:38" ht="15" customHeight="1" x14ac:dyDescent="0.35">
      <c r="B12" s="23">
        <v>2050</v>
      </c>
      <c r="C12" s="24" t="s">
        <v>14</v>
      </c>
      <c r="D12" s="24">
        <v>-150</v>
      </c>
      <c r="E12" s="24"/>
      <c r="F12" s="24"/>
      <c r="G12" s="24"/>
      <c r="H12" s="24">
        <f t="shared" si="0"/>
        <v>0</v>
      </c>
      <c r="I12" s="24">
        <f t="shared" si="1"/>
        <v>-150</v>
      </c>
      <c r="J12" s="25"/>
      <c r="K12" s="25"/>
      <c r="L12" s="25"/>
      <c r="M12" s="25"/>
      <c r="N12" s="25"/>
      <c r="O12" s="22"/>
      <c r="P12" s="22"/>
      <c r="Q12" s="22"/>
      <c r="S12" s="1">
        <v>-150</v>
      </c>
      <c r="U12" s="1">
        <f>+S12*$T$5</f>
        <v>-150</v>
      </c>
      <c r="V12" s="21">
        <f t="shared" si="3"/>
        <v>2050</v>
      </c>
      <c r="W12" s="22" t="str">
        <f t="shared" si="4"/>
        <v>Annen egenkapital</v>
      </c>
      <c r="X12" s="22">
        <f t="shared" si="5"/>
        <v>-150</v>
      </c>
      <c r="Y12" s="22">
        <f t="shared" si="5"/>
        <v>0</v>
      </c>
      <c r="Z12" s="22">
        <f t="shared" si="5"/>
        <v>0</v>
      </c>
      <c r="AA12" s="22">
        <f t="shared" si="5"/>
        <v>0</v>
      </c>
      <c r="AB12" s="22">
        <f t="shared" si="5"/>
        <v>0</v>
      </c>
      <c r="AC12" s="22">
        <f t="shared" si="5"/>
        <v>-150</v>
      </c>
      <c r="AD12" s="20"/>
      <c r="AE12" s="20"/>
      <c r="AF12" s="20"/>
      <c r="AG12" s="20"/>
      <c r="AH12" s="20"/>
      <c r="AI12" s="20"/>
      <c r="AJ12" s="22"/>
      <c r="AK12" s="22"/>
      <c r="AL12" s="22"/>
    </row>
    <row r="13" spans="2:38" ht="15" customHeight="1" x14ac:dyDescent="0.35">
      <c r="B13" s="23">
        <v>2380</v>
      </c>
      <c r="C13" s="24" t="s">
        <v>23</v>
      </c>
      <c r="D13" s="24">
        <v>25</v>
      </c>
      <c r="E13" s="24">
        <v>-1000</v>
      </c>
      <c r="F13" s="24">
        <v>1990</v>
      </c>
      <c r="G13" s="24">
        <v>-55</v>
      </c>
      <c r="H13" s="24">
        <v>-865</v>
      </c>
      <c r="I13" s="24">
        <f t="shared" si="1"/>
        <v>-840</v>
      </c>
      <c r="J13" s="25"/>
      <c r="K13" s="25"/>
      <c r="L13" s="25"/>
      <c r="M13" s="25"/>
      <c r="N13" s="25"/>
      <c r="O13" s="22"/>
      <c r="P13" s="22"/>
      <c r="Q13" s="22"/>
      <c r="S13" s="21" t="e">
        <f>-#REF!</f>
        <v>#REF!</v>
      </c>
      <c r="U13" s="1" t="e">
        <f>+S13*$T$5</f>
        <v>#REF!</v>
      </c>
      <c r="V13" s="21">
        <f t="shared" si="3"/>
        <v>2380</v>
      </c>
      <c r="W13" s="22" t="str">
        <f t="shared" si="4"/>
        <v>Kassekreditt</v>
      </c>
      <c r="X13" s="22">
        <f t="shared" si="5"/>
        <v>25</v>
      </c>
      <c r="Y13" s="22">
        <f t="shared" si="5"/>
        <v>-1000</v>
      </c>
      <c r="Z13" s="22">
        <f t="shared" si="5"/>
        <v>1990</v>
      </c>
      <c r="AA13" s="22">
        <f t="shared" si="5"/>
        <v>-55</v>
      </c>
      <c r="AB13" s="22">
        <f t="shared" si="5"/>
        <v>-865</v>
      </c>
      <c r="AC13" s="22">
        <f t="shared" si="5"/>
        <v>-840</v>
      </c>
      <c r="AD13" s="20"/>
      <c r="AE13" s="20"/>
      <c r="AF13" s="20"/>
      <c r="AG13" s="20"/>
      <c r="AH13" s="20"/>
      <c r="AI13" s="20"/>
      <c r="AJ13" s="22"/>
      <c r="AK13" s="22"/>
      <c r="AL13" s="22"/>
    </row>
    <row r="14" spans="2:38" ht="15" customHeight="1" x14ac:dyDescent="0.35">
      <c r="B14" s="23">
        <v>2400</v>
      </c>
      <c r="C14" s="24" t="s">
        <v>15</v>
      </c>
      <c r="D14" s="24">
        <v>-200</v>
      </c>
      <c r="E14" s="24">
        <v>-2000</v>
      </c>
      <c r="F14" s="24">
        <v>2060</v>
      </c>
      <c r="G14" s="24"/>
      <c r="H14" s="24">
        <f t="shared" ref="H14:H24" si="6">SUM(E14:G14)</f>
        <v>60</v>
      </c>
      <c r="I14" s="24">
        <f t="shared" si="1"/>
        <v>-140</v>
      </c>
      <c r="J14" s="25"/>
      <c r="K14" s="25"/>
      <c r="L14" s="25"/>
      <c r="M14" s="25"/>
      <c r="N14" s="25"/>
      <c r="O14" s="22"/>
      <c r="P14" s="22"/>
      <c r="Q14" s="22"/>
      <c r="S14" s="1">
        <v>-200</v>
      </c>
      <c r="U14" s="1">
        <f>+S14*$T$5</f>
        <v>-200</v>
      </c>
      <c r="V14" s="21">
        <f t="shared" si="3"/>
        <v>2400</v>
      </c>
      <c r="W14" s="22" t="str">
        <f t="shared" si="4"/>
        <v>Leverandørgjeld</v>
      </c>
      <c r="X14" s="22">
        <f t="shared" si="5"/>
        <v>-200</v>
      </c>
      <c r="Y14" s="22">
        <f t="shared" si="5"/>
        <v>-2000</v>
      </c>
      <c r="Z14" s="22">
        <f t="shared" si="5"/>
        <v>2060</v>
      </c>
      <c r="AA14" s="22">
        <f t="shared" si="5"/>
        <v>0</v>
      </c>
      <c r="AB14" s="22">
        <f t="shared" si="5"/>
        <v>60</v>
      </c>
      <c r="AC14" s="22">
        <f t="shared" si="5"/>
        <v>-140</v>
      </c>
      <c r="AD14" s="20"/>
      <c r="AE14" s="20"/>
      <c r="AF14" s="20"/>
      <c r="AG14" s="20"/>
      <c r="AH14" s="20"/>
      <c r="AI14" s="20"/>
      <c r="AJ14" s="22"/>
      <c r="AK14" s="22"/>
      <c r="AL14" s="22"/>
    </row>
    <row r="15" spans="2:38" ht="15" customHeight="1" x14ac:dyDescent="0.35">
      <c r="B15" s="23">
        <v>2970</v>
      </c>
      <c r="C15" s="24" t="s">
        <v>16</v>
      </c>
      <c r="D15" s="24">
        <v>0</v>
      </c>
      <c r="E15" s="24"/>
      <c r="F15" s="24"/>
      <c r="G15" s="24"/>
      <c r="H15" s="24">
        <f t="shared" si="6"/>
        <v>0</v>
      </c>
      <c r="I15" s="24">
        <f t="shared" si="1"/>
        <v>0</v>
      </c>
      <c r="J15" s="25"/>
      <c r="K15" s="25"/>
      <c r="L15" s="25"/>
      <c r="M15" s="25"/>
      <c r="N15" s="25"/>
      <c r="O15" s="22"/>
      <c r="P15" s="22"/>
      <c r="Q15" s="22"/>
      <c r="V15" s="21">
        <f t="shared" si="3"/>
        <v>2970</v>
      </c>
      <c r="W15" s="22" t="str">
        <f t="shared" si="4"/>
        <v>Uopptjent inntekt</v>
      </c>
      <c r="X15" s="22">
        <f t="shared" si="5"/>
        <v>0</v>
      </c>
      <c r="Y15" s="22">
        <f t="shared" si="5"/>
        <v>0</v>
      </c>
      <c r="Z15" s="22">
        <f t="shared" si="5"/>
        <v>0</v>
      </c>
      <c r="AA15" s="22">
        <f t="shared" si="5"/>
        <v>0</v>
      </c>
      <c r="AB15" s="22">
        <f t="shared" si="5"/>
        <v>0</v>
      </c>
      <c r="AC15" s="22">
        <f t="shared" si="5"/>
        <v>0</v>
      </c>
      <c r="AD15" s="20"/>
      <c r="AE15" s="20"/>
      <c r="AF15" s="20"/>
      <c r="AG15" s="20"/>
      <c r="AH15" s="20"/>
      <c r="AI15" s="20"/>
      <c r="AJ15" s="22"/>
      <c r="AK15" s="22"/>
      <c r="AL15" s="22"/>
    </row>
    <row r="16" spans="2:38" ht="15" customHeight="1" x14ac:dyDescent="0.35">
      <c r="B16" s="23">
        <v>2989</v>
      </c>
      <c r="C16" s="24" t="s">
        <v>17</v>
      </c>
      <c r="D16" s="24">
        <v>-75</v>
      </c>
      <c r="E16" s="24"/>
      <c r="F16" s="24"/>
      <c r="G16" s="24"/>
      <c r="H16" s="24">
        <f t="shared" si="6"/>
        <v>0</v>
      </c>
      <c r="I16" s="24">
        <f t="shared" si="1"/>
        <v>-75</v>
      </c>
      <c r="J16" s="25"/>
      <c r="K16" s="25"/>
      <c r="L16" s="25"/>
      <c r="M16" s="25"/>
      <c r="N16" s="25"/>
      <c r="O16" s="22"/>
      <c r="P16" s="22"/>
      <c r="Q16" s="22"/>
      <c r="U16" s="1">
        <f>+S16*$T$5</f>
        <v>0</v>
      </c>
      <c r="V16" s="21">
        <f t="shared" si="3"/>
        <v>2989</v>
      </c>
      <c r="W16" s="22" t="str">
        <f t="shared" si="4"/>
        <v>Avsatt garantiansv.</v>
      </c>
      <c r="X16" s="22">
        <f t="shared" si="5"/>
        <v>-75</v>
      </c>
      <c r="Y16" s="22">
        <f t="shared" si="5"/>
        <v>0</v>
      </c>
      <c r="Z16" s="22">
        <f t="shared" si="5"/>
        <v>0</v>
      </c>
      <c r="AA16" s="22">
        <f t="shared" si="5"/>
        <v>0</v>
      </c>
      <c r="AB16" s="22">
        <f t="shared" si="5"/>
        <v>0</v>
      </c>
      <c r="AC16" s="22">
        <f t="shared" si="5"/>
        <v>-75</v>
      </c>
      <c r="AD16" s="20"/>
      <c r="AE16" s="20"/>
      <c r="AF16" s="20"/>
      <c r="AG16" s="20"/>
      <c r="AH16" s="20"/>
      <c r="AI16" s="20"/>
      <c r="AJ16" s="22"/>
      <c r="AK16" s="22"/>
      <c r="AL16" s="22"/>
    </row>
    <row r="17" spans="2:38" ht="15" customHeight="1" x14ac:dyDescent="0.35">
      <c r="B17" s="23">
        <v>3000</v>
      </c>
      <c r="C17" s="24" t="s">
        <v>18</v>
      </c>
      <c r="D17" s="24">
        <v>0</v>
      </c>
      <c r="E17" s="24">
        <v>-3000</v>
      </c>
      <c r="F17" s="24"/>
      <c r="G17" s="24"/>
      <c r="H17" s="24">
        <f t="shared" si="6"/>
        <v>-3000</v>
      </c>
      <c r="I17" s="24">
        <f t="shared" si="1"/>
        <v>-3000</v>
      </c>
      <c r="J17" s="25"/>
      <c r="K17" s="25"/>
      <c r="L17" s="25"/>
      <c r="M17" s="25"/>
      <c r="N17" s="25"/>
      <c r="O17" s="22"/>
      <c r="P17" s="22"/>
      <c r="Q17" s="22"/>
      <c r="V17" s="21">
        <f t="shared" si="3"/>
        <v>3000</v>
      </c>
      <c r="W17" s="22" t="str">
        <f t="shared" si="4"/>
        <v>Driftsinntekter</v>
      </c>
      <c r="X17" s="22">
        <f t="shared" si="5"/>
        <v>0</v>
      </c>
      <c r="Y17" s="22">
        <f t="shared" si="5"/>
        <v>-3000</v>
      </c>
      <c r="Z17" s="22">
        <f t="shared" si="5"/>
        <v>0</v>
      </c>
      <c r="AA17" s="22">
        <f t="shared" si="5"/>
        <v>0</v>
      </c>
      <c r="AB17" s="22">
        <f t="shared" si="5"/>
        <v>-3000</v>
      </c>
      <c r="AC17" s="22">
        <f t="shared" si="5"/>
        <v>-3000</v>
      </c>
      <c r="AD17" s="20"/>
      <c r="AE17" s="20"/>
      <c r="AF17" s="20"/>
      <c r="AG17" s="20"/>
      <c r="AH17" s="20"/>
      <c r="AI17" s="20"/>
      <c r="AJ17" s="22"/>
      <c r="AK17" s="22"/>
      <c r="AL17" s="22"/>
    </row>
    <row r="18" spans="2:38" ht="15" customHeight="1" x14ac:dyDescent="0.35">
      <c r="B18" s="23">
        <v>4000</v>
      </c>
      <c r="C18" s="24" t="s">
        <v>19</v>
      </c>
      <c r="D18" s="24">
        <v>0</v>
      </c>
      <c r="E18" s="24">
        <v>2000</v>
      </c>
      <c r="F18" s="24"/>
      <c r="G18" s="24"/>
      <c r="H18" s="24">
        <f t="shared" si="6"/>
        <v>2000</v>
      </c>
      <c r="I18" s="24">
        <f t="shared" si="1"/>
        <v>2000</v>
      </c>
      <c r="J18" s="25"/>
      <c r="K18" s="25"/>
      <c r="L18" s="25"/>
      <c r="M18" s="25"/>
      <c r="N18" s="25"/>
      <c r="O18" s="22"/>
      <c r="P18" s="22"/>
      <c r="Q18" s="22"/>
      <c r="U18" s="1">
        <f>+S18*$T$5</f>
        <v>0</v>
      </c>
      <c r="V18" s="21">
        <f t="shared" si="3"/>
        <v>4000</v>
      </c>
      <c r="W18" s="22" t="str">
        <f t="shared" si="4"/>
        <v>Varekjøp</v>
      </c>
      <c r="X18" s="22">
        <f t="shared" si="5"/>
        <v>0</v>
      </c>
      <c r="Y18" s="22">
        <f t="shared" si="5"/>
        <v>2000</v>
      </c>
      <c r="Z18" s="22">
        <f t="shared" si="5"/>
        <v>0</v>
      </c>
      <c r="AA18" s="22">
        <f t="shared" si="5"/>
        <v>0</v>
      </c>
      <c r="AB18" s="22">
        <f t="shared" si="5"/>
        <v>2000</v>
      </c>
      <c r="AC18" s="22">
        <f t="shared" si="5"/>
        <v>2000</v>
      </c>
      <c r="AD18" s="20"/>
      <c r="AE18" s="20"/>
      <c r="AF18" s="20"/>
      <c r="AG18" s="20"/>
      <c r="AH18" s="20"/>
      <c r="AI18" s="20"/>
      <c r="AJ18" s="22"/>
      <c r="AK18" s="22"/>
      <c r="AL18" s="22"/>
    </row>
    <row r="19" spans="2:38" ht="15" customHeight="1" x14ac:dyDescent="0.35">
      <c r="B19" s="23">
        <v>7900</v>
      </c>
      <c r="C19" s="24" t="s">
        <v>20</v>
      </c>
      <c r="D19" s="24">
        <v>0</v>
      </c>
      <c r="E19" s="24"/>
      <c r="F19" s="24">
        <v>400</v>
      </c>
      <c r="G19" s="24"/>
      <c r="H19" s="24">
        <f t="shared" si="6"/>
        <v>400</v>
      </c>
      <c r="I19" s="24">
        <f t="shared" si="1"/>
        <v>400</v>
      </c>
      <c r="J19" s="25"/>
      <c r="K19" s="25"/>
      <c r="L19" s="25"/>
      <c r="M19" s="25"/>
      <c r="N19" s="25"/>
      <c r="O19" s="22"/>
      <c r="P19" s="22"/>
      <c r="Q19" s="22"/>
      <c r="V19" s="21">
        <f t="shared" si="3"/>
        <v>7900</v>
      </c>
      <c r="W19" s="22" t="str">
        <f t="shared" si="4"/>
        <v>Driftskostnader</v>
      </c>
      <c r="X19" s="22"/>
      <c r="Y19" s="22"/>
      <c r="Z19" s="22"/>
      <c r="AA19" s="22"/>
      <c r="AB19" s="22"/>
      <c r="AC19" s="22"/>
      <c r="AD19" s="20"/>
      <c r="AE19" s="20"/>
      <c r="AF19" s="20"/>
      <c r="AG19" s="20"/>
      <c r="AH19" s="20"/>
      <c r="AI19" s="20"/>
      <c r="AJ19" s="22"/>
      <c r="AK19" s="22"/>
      <c r="AL19" s="22"/>
    </row>
    <row r="20" spans="2:38" ht="15" customHeight="1" x14ac:dyDescent="0.35">
      <c r="B20" s="23">
        <v>7950</v>
      </c>
      <c r="C20" s="24" t="s">
        <v>29</v>
      </c>
      <c r="D20" s="24"/>
      <c r="E20" s="24"/>
      <c r="F20" s="24"/>
      <c r="G20" s="24">
        <v>110</v>
      </c>
      <c r="H20" s="24">
        <f t="shared" si="6"/>
        <v>110</v>
      </c>
      <c r="I20" s="24">
        <f t="shared" si="1"/>
        <v>110</v>
      </c>
      <c r="J20" s="25"/>
      <c r="K20" s="25"/>
      <c r="L20" s="25"/>
      <c r="M20" s="25"/>
      <c r="N20" s="25"/>
      <c r="O20" s="22"/>
      <c r="P20" s="22"/>
      <c r="Q20" s="22"/>
      <c r="U20" s="1">
        <f>+S20*$T$5</f>
        <v>0</v>
      </c>
      <c r="V20" s="21">
        <f t="shared" si="3"/>
        <v>7950</v>
      </c>
      <c r="W20" s="22" t="str">
        <f t="shared" si="4"/>
        <v>Garantikostnader</v>
      </c>
      <c r="X20" s="22">
        <f t="shared" ref="X20:AC21" si="7">+D20</f>
        <v>0</v>
      </c>
      <c r="Y20" s="22">
        <f t="shared" si="7"/>
        <v>0</v>
      </c>
      <c r="Z20" s="22">
        <f t="shared" si="7"/>
        <v>0</v>
      </c>
      <c r="AA20" s="22">
        <f t="shared" si="7"/>
        <v>110</v>
      </c>
      <c r="AB20" s="22">
        <f t="shared" si="7"/>
        <v>110</v>
      </c>
      <c r="AC20" s="22">
        <f t="shared" si="7"/>
        <v>110</v>
      </c>
      <c r="AD20" s="20"/>
      <c r="AE20" s="20"/>
      <c r="AF20" s="20"/>
      <c r="AG20" s="20"/>
      <c r="AH20" s="20"/>
      <c r="AI20" s="20"/>
      <c r="AJ20" s="22"/>
      <c r="AK20" s="22"/>
      <c r="AL20" s="22"/>
    </row>
    <row r="21" spans="2:38" ht="15" customHeight="1" x14ac:dyDescent="0.35">
      <c r="B21" s="23">
        <v>5000</v>
      </c>
      <c r="C21" s="24" t="s">
        <v>21</v>
      </c>
      <c r="D21" s="24">
        <v>0</v>
      </c>
      <c r="E21" s="24"/>
      <c r="F21" s="24">
        <v>300</v>
      </c>
      <c r="G21" s="24"/>
      <c r="H21" s="24">
        <f t="shared" si="6"/>
        <v>300</v>
      </c>
      <c r="I21" s="24">
        <f t="shared" si="1"/>
        <v>300</v>
      </c>
      <c r="J21" s="25"/>
      <c r="K21" s="25"/>
      <c r="L21" s="25"/>
      <c r="M21" s="25"/>
      <c r="N21" s="25"/>
      <c r="O21" s="22"/>
      <c r="P21" s="22"/>
      <c r="Q21" s="22"/>
      <c r="V21" s="21">
        <f t="shared" si="3"/>
        <v>5000</v>
      </c>
      <c r="W21" s="22" t="str">
        <f t="shared" si="4"/>
        <v>Lønnskostnader</v>
      </c>
      <c r="X21" s="22">
        <f t="shared" si="7"/>
        <v>0</v>
      </c>
      <c r="Y21" s="22">
        <f t="shared" si="7"/>
        <v>0</v>
      </c>
      <c r="Z21" s="22">
        <f t="shared" si="7"/>
        <v>300</v>
      </c>
      <c r="AA21" s="22">
        <f t="shared" si="7"/>
        <v>0</v>
      </c>
      <c r="AB21" s="22">
        <f t="shared" si="7"/>
        <v>300</v>
      </c>
      <c r="AC21" s="22">
        <f t="shared" si="7"/>
        <v>300</v>
      </c>
      <c r="AD21" s="20"/>
      <c r="AE21" s="20"/>
      <c r="AF21" s="20"/>
      <c r="AG21" s="20"/>
      <c r="AH21" s="20"/>
      <c r="AI21" s="20"/>
      <c r="AJ21" s="22"/>
      <c r="AK21" s="22"/>
      <c r="AL21" s="22"/>
    </row>
    <row r="22" spans="2:38" ht="15" customHeight="1" x14ac:dyDescent="0.35">
      <c r="B22" s="23">
        <v>8150</v>
      </c>
      <c r="C22" s="24" t="s">
        <v>26</v>
      </c>
      <c r="D22" s="24"/>
      <c r="E22" s="24"/>
      <c r="F22" s="24"/>
      <c r="G22" s="24"/>
      <c r="H22" s="24">
        <f t="shared" si="6"/>
        <v>0</v>
      </c>
      <c r="I22" s="24">
        <f t="shared" si="1"/>
        <v>0</v>
      </c>
      <c r="J22" s="22"/>
      <c r="K22" s="22"/>
      <c r="L22" s="22"/>
      <c r="M22" s="22"/>
      <c r="N22" s="22"/>
      <c r="O22" s="22"/>
      <c r="P22" s="22"/>
      <c r="Q22" s="22"/>
      <c r="V22" s="21">
        <f t="shared" si="3"/>
        <v>8150</v>
      </c>
      <c r="W22" s="22" t="str">
        <f t="shared" si="4"/>
        <v>Renteinntekter</v>
      </c>
      <c r="X22" s="22"/>
      <c r="Y22" s="22"/>
      <c r="Z22" s="22"/>
      <c r="AA22" s="22"/>
      <c r="AB22" s="22"/>
      <c r="AC22" s="22"/>
      <c r="AD22" s="20"/>
      <c r="AE22" s="20"/>
      <c r="AF22" s="20"/>
      <c r="AG22" s="20"/>
      <c r="AH22" s="20"/>
      <c r="AI22" s="20"/>
      <c r="AJ22" s="22"/>
      <c r="AK22" s="22"/>
      <c r="AL22" s="22"/>
    </row>
    <row r="23" spans="2:38" ht="15" customHeight="1" x14ac:dyDescent="0.35">
      <c r="B23" s="23">
        <v>8200</v>
      </c>
      <c r="C23" s="24" t="s">
        <v>30</v>
      </c>
      <c r="D23" s="24"/>
      <c r="E23" s="24"/>
      <c r="F23" s="24"/>
      <c r="G23" s="24">
        <v>-55</v>
      </c>
      <c r="H23" s="24">
        <f t="shared" si="6"/>
        <v>-55</v>
      </c>
      <c r="I23" s="24">
        <f t="shared" si="1"/>
        <v>-55</v>
      </c>
      <c r="J23" s="22"/>
      <c r="K23" s="22"/>
      <c r="L23" s="22"/>
      <c r="M23" s="22"/>
      <c r="N23" s="22"/>
      <c r="O23" s="22"/>
      <c r="P23" s="22"/>
      <c r="Q23" s="22"/>
      <c r="V23" s="21">
        <f>+B23</f>
        <v>8200</v>
      </c>
      <c r="W23" s="22"/>
      <c r="X23" s="22">
        <f>+AP23</f>
        <v>0</v>
      </c>
      <c r="Y23" s="22"/>
      <c r="Z23" s="22"/>
      <c r="AA23" s="22"/>
      <c r="AB23" s="22"/>
      <c r="AC23" s="22"/>
      <c r="AD23" s="20"/>
      <c r="AE23" s="20"/>
      <c r="AF23" s="20"/>
      <c r="AG23" s="20"/>
      <c r="AH23" s="20"/>
      <c r="AI23" s="20"/>
      <c r="AJ23" s="22"/>
      <c r="AK23" s="22"/>
      <c r="AL23" s="22"/>
    </row>
    <row r="24" spans="2:38" ht="15" customHeight="1" x14ac:dyDescent="0.35">
      <c r="B24" s="23">
        <v>8960</v>
      </c>
      <c r="C24" s="24" t="s">
        <v>22</v>
      </c>
      <c r="D24" s="24">
        <f>+U24</f>
        <v>0</v>
      </c>
      <c r="E24" s="24"/>
      <c r="F24" s="24"/>
      <c r="G24" s="24"/>
      <c r="H24" s="24">
        <f t="shared" si="6"/>
        <v>0</v>
      </c>
      <c r="I24" s="24">
        <f t="shared" si="1"/>
        <v>0</v>
      </c>
      <c r="J24" s="22"/>
      <c r="K24" s="22"/>
      <c r="L24" s="22"/>
      <c r="M24" s="22"/>
      <c r="N24" s="22"/>
      <c r="O24" s="22"/>
      <c r="P24" s="22"/>
      <c r="Q24" s="22"/>
      <c r="V24" s="21">
        <f>+B24</f>
        <v>8960</v>
      </c>
      <c r="W24" s="22"/>
      <c r="X24" s="22"/>
      <c r="Y24" s="22"/>
      <c r="Z24" s="22"/>
      <c r="AA24" s="22"/>
      <c r="AB24" s="22"/>
      <c r="AC24" s="22"/>
      <c r="AD24" s="20"/>
      <c r="AE24" s="20"/>
      <c r="AF24" s="20"/>
      <c r="AG24" s="20"/>
      <c r="AH24" s="20"/>
      <c r="AI24" s="20"/>
      <c r="AJ24" s="22"/>
      <c r="AK24" s="22"/>
      <c r="AL24" s="22"/>
    </row>
    <row r="25" spans="2:38" ht="15" customHeight="1" x14ac:dyDescent="0.35">
      <c r="B25" s="23"/>
      <c r="C25" s="24" t="s">
        <v>2</v>
      </c>
      <c r="D25" s="24"/>
      <c r="E25" s="24"/>
      <c r="F25" s="24"/>
      <c r="G25" s="24"/>
      <c r="H25" s="24"/>
      <c r="I25" s="24"/>
      <c r="J25" s="22"/>
      <c r="K25" s="22"/>
      <c r="L25" s="22"/>
      <c r="M25" s="22"/>
      <c r="N25" s="22"/>
      <c r="O25" s="22"/>
      <c r="P25" s="22"/>
      <c r="Q25" s="22"/>
      <c r="S25" s="27"/>
      <c r="V25" s="26"/>
      <c r="W25" s="26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7"/>
      <c r="AK25" s="27"/>
      <c r="AL25" s="27"/>
    </row>
    <row r="26" spans="2:38" x14ac:dyDescent="0.35">
      <c r="B26" s="26"/>
      <c r="C26" s="26"/>
      <c r="D26" s="27"/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7"/>
      <c r="S26" s="27"/>
      <c r="V26" s="26"/>
      <c r="W26" s="26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27"/>
      <c r="AK26" s="27"/>
      <c r="AL26" s="27"/>
    </row>
    <row r="27" spans="2:38" x14ac:dyDescent="0.35">
      <c r="S27" s="27"/>
      <c r="V27" s="26"/>
      <c r="W27" s="26"/>
      <c r="X27" s="27"/>
      <c r="Y27" s="27"/>
      <c r="Z27" s="27"/>
      <c r="AA27" s="27"/>
      <c r="AB27" s="27"/>
      <c r="AC27" s="27"/>
      <c r="AD27" s="27"/>
      <c r="AE27" s="27"/>
      <c r="AF27" s="27"/>
      <c r="AG27" s="27"/>
      <c r="AH27" s="27"/>
      <c r="AI27" s="27"/>
      <c r="AJ27" s="27"/>
      <c r="AK27" s="27"/>
      <c r="AL27" s="27"/>
    </row>
    <row r="28" spans="2:38" x14ac:dyDescent="0.35">
      <c r="W28" s="1" t="e">
        <f>+#REF!</f>
        <v>#REF!</v>
      </c>
    </row>
  </sheetData>
  <mergeCells count="4">
    <mergeCell ref="E4:G4"/>
    <mergeCell ref="J4:N4"/>
    <mergeCell ref="Y4:AA4"/>
    <mergeCell ref="AD4:AI4"/>
  </mergeCells>
  <pageMargins left="0.39370078740157483" right="0.39370078740157483" top="0.39370078740157483" bottom="0.39370078740157483" header="0.51181102362204722" footer="0.51181102362204722"/>
  <pageSetup paperSize="9" scale="98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N56"/>
  <sheetViews>
    <sheetView showGridLines="0" showZeros="0" zoomScaleNormal="100" workbookViewId="0">
      <selection activeCell="N5" sqref="N5"/>
    </sheetView>
  </sheetViews>
  <sheetFormatPr defaultColWidth="9.1640625" defaultRowHeight="12.9" x14ac:dyDescent="0.35"/>
  <cols>
    <col min="1" max="1" width="4" style="1" customWidth="1"/>
    <col min="2" max="2" width="6.58203125" style="1" customWidth="1"/>
    <col min="3" max="3" width="19.25" style="1" customWidth="1"/>
    <col min="4" max="9" width="7.75" style="1" customWidth="1"/>
    <col min="10" max="14" width="6.25" style="1" customWidth="1"/>
    <col min="15" max="15" width="11.25" style="1" customWidth="1"/>
    <col min="16" max="16" width="8.83203125" style="1" customWidth="1"/>
    <col min="17" max="17" width="10.1640625" style="1" customWidth="1"/>
    <col min="18" max="21" width="11.4140625" style="1" hidden="1" customWidth="1"/>
    <col min="22" max="22" width="7.1640625" style="1" hidden="1" customWidth="1"/>
    <col min="23" max="23" width="21" style="1" hidden="1" customWidth="1"/>
    <col min="24" max="29" width="7.75" style="1" hidden="1" customWidth="1"/>
    <col min="30" max="35" width="6.75" style="1" hidden="1" customWidth="1"/>
    <col min="36" max="40" width="8.75" style="1" hidden="1" customWidth="1"/>
    <col min="41" max="42" width="0" style="1" hidden="1" customWidth="1"/>
    <col min="43" max="256" width="11.4140625" style="1" customWidth="1"/>
    <col min="257" max="16384" width="9.1640625" style="1"/>
  </cols>
  <sheetData>
    <row r="1" spans="2:38" x14ac:dyDescent="0.35"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</row>
    <row r="2" spans="2:38" x14ac:dyDescent="0.35">
      <c r="B2" s="32" t="s">
        <v>57</v>
      </c>
      <c r="C2" s="3"/>
      <c r="D2" s="3"/>
      <c r="E2" s="3"/>
      <c r="F2" s="3"/>
    </row>
    <row r="3" spans="2:38" ht="13.3" thickBot="1" x14ac:dyDescent="0.4"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</row>
    <row r="4" spans="2:38" s="6" customFormat="1" x14ac:dyDescent="0.35">
      <c r="B4" s="4" t="s">
        <v>48</v>
      </c>
      <c r="C4" s="5" t="s">
        <v>49</v>
      </c>
      <c r="D4" s="5" t="s">
        <v>0</v>
      </c>
      <c r="E4" s="40" t="s">
        <v>1</v>
      </c>
      <c r="F4" s="40"/>
      <c r="G4" s="40"/>
      <c r="H4" s="5" t="s">
        <v>2</v>
      </c>
      <c r="I4" s="5" t="s">
        <v>3</v>
      </c>
      <c r="J4" s="40" t="s">
        <v>4</v>
      </c>
      <c r="K4" s="40"/>
      <c r="L4" s="40"/>
      <c r="M4" s="40"/>
      <c r="N4" s="40"/>
      <c r="O4" s="5" t="s">
        <v>46</v>
      </c>
      <c r="P4" s="5" t="s">
        <v>6</v>
      </c>
      <c r="Q4" s="5" t="s">
        <v>7</v>
      </c>
      <c r="T4" s="7" t="s">
        <v>27</v>
      </c>
      <c r="V4" s="8"/>
      <c r="W4" s="9" t="str">
        <f>+C4</f>
        <v>Kontonavn</v>
      </c>
      <c r="X4" s="9" t="s">
        <v>0</v>
      </c>
      <c r="Y4" s="47" t="s">
        <v>1</v>
      </c>
      <c r="Z4" s="48"/>
      <c r="AA4" s="49"/>
      <c r="AB4" s="9" t="s">
        <v>2</v>
      </c>
      <c r="AC4" s="9" t="s">
        <v>3</v>
      </c>
      <c r="AD4" s="50" t="s">
        <v>4</v>
      </c>
      <c r="AE4" s="51"/>
      <c r="AF4" s="51"/>
      <c r="AG4" s="51"/>
      <c r="AH4" s="51"/>
      <c r="AI4" s="52"/>
      <c r="AJ4" s="10" t="s">
        <v>5</v>
      </c>
      <c r="AK4" s="9" t="s">
        <v>6</v>
      </c>
      <c r="AL4" s="11" t="s">
        <v>7</v>
      </c>
    </row>
    <row r="5" spans="2:38" s="6" customFormat="1" ht="13.3" thickBot="1" x14ac:dyDescent="0.4">
      <c r="B5" s="12" t="s">
        <v>50</v>
      </c>
      <c r="C5" s="13"/>
      <c r="D5" s="13"/>
      <c r="E5" s="13">
        <v>1</v>
      </c>
      <c r="F5" s="13">
        <v>2</v>
      </c>
      <c r="G5" s="13">
        <v>3</v>
      </c>
      <c r="H5" s="13" t="s">
        <v>8</v>
      </c>
      <c r="I5" s="13" t="s">
        <v>9</v>
      </c>
      <c r="J5" s="13">
        <v>1</v>
      </c>
      <c r="K5" s="13">
        <v>2</v>
      </c>
      <c r="L5" s="13">
        <v>3</v>
      </c>
      <c r="M5" s="13">
        <v>4</v>
      </c>
      <c r="N5" s="13">
        <v>5</v>
      </c>
      <c r="O5" s="13" t="s">
        <v>47</v>
      </c>
      <c r="P5" s="13"/>
      <c r="Q5" s="13"/>
      <c r="S5" s="6" t="s">
        <v>28</v>
      </c>
      <c r="T5" s="6">
        <v>1</v>
      </c>
      <c r="V5" s="8"/>
      <c r="W5" s="14"/>
      <c r="X5" s="14"/>
      <c r="Y5" s="14"/>
      <c r="Z5" s="14"/>
      <c r="AA5" s="14"/>
      <c r="AB5" s="14" t="s">
        <v>8</v>
      </c>
      <c r="AC5" s="14" t="s">
        <v>9</v>
      </c>
      <c r="AD5" s="15">
        <f>+J5</f>
        <v>1</v>
      </c>
      <c r="AE5" s="15">
        <f>+K5</f>
        <v>2</v>
      </c>
      <c r="AF5" s="15">
        <f>+M5</f>
        <v>4</v>
      </c>
      <c r="AG5" s="15">
        <f>+N5</f>
        <v>5</v>
      </c>
      <c r="AH5" s="15" t="e">
        <f>+#REF!</f>
        <v>#REF!</v>
      </c>
      <c r="AI5" s="15">
        <v>9</v>
      </c>
      <c r="AJ5" s="14" t="s">
        <v>9</v>
      </c>
      <c r="AK5" s="14"/>
      <c r="AL5" s="16"/>
    </row>
    <row r="6" spans="2:38" ht="15" customHeight="1" x14ac:dyDescent="0.35">
      <c r="B6" s="17">
        <v>1200</v>
      </c>
      <c r="C6" s="18" t="s">
        <v>24</v>
      </c>
      <c r="D6" s="18">
        <v>500</v>
      </c>
      <c r="E6" s="18"/>
      <c r="F6" s="18"/>
      <c r="G6" s="18">
        <v>1000</v>
      </c>
      <c r="H6" s="18">
        <f t="shared" ref="H6:H25" si="0">SUM(E6:G6)</f>
        <v>1000</v>
      </c>
      <c r="I6" s="18">
        <f>+D6+H6</f>
        <v>1500</v>
      </c>
      <c r="J6" s="19">
        <v>100</v>
      </c>
      <c r="K6" s="19"/>
      <c r="L6" s="19"/>
      <c r="M6" s="19"/>
      <c r="N6" s="19"/>
      <c r="O6" s="20">
        <f t="shared" ref="O6:O24" si="1">SUM(I6:N6)</f>
        <v>1600</v>
      </c>
      <c r="P6" s="20"/>
      <c r="Q6" s="20">
        <f>+O6</f>
        <v>1600</v>
      </c>
      <c r="S6" s="1">
        <v>2000</v>
      </c>
      <c r="U6" s="1">
        <f>+S6*$T$5</f>
        <v>2000</v>
      </c>
      <c r="V6" s="21">
        <f t="shared" ref="V6:V25" si="2">+B6</f>
        <v>1200</v>
      </c>
      <c r="W6" s="22" t="str">
        <f t="shared" ref="W6:AC9" si="3">+C6</f>
        <v>Anleggsmidler</v>
      </c>
      <c r="X6" s="22">
        <f t="shared" si="3"/>
        <v>500</v>
      </c>
      <c r="Y6" s="22">
        <f t="shared" si="3"/>
        <v>0</v>
      </c>
      <c r="Z6" s="22">
        <f t="shared" si="3"/>
        <v>0</v>
      </c>
      <c r="AA6" s="22">
        <f t="shared" si="3"/>
        <v>1000</v>
      </c>
      <c r="AB6" s="22">
        <f t="shared" si="3"/>
        <v>1000</v>
      </c>
      <c r="AC6" s="22">
        <f t="shared" si="3"/>
        <v>1500</v>
      </c>
      <c r="AD6" s="20"/>
      <c r="AE6" s="20"/>
      <c r="AF6" s="20"/>
      <c r="AG6" s="20"/>
      <c r="AH6" s="20"/>
      <c r="AI6" s="20"/>
      <c r="AJ6" s="22"/>
      <c r="AK6" s="22"/>
      <c r="AL6" s="22"/>
    </row>
    <row r="7" spans="2:38" ht="15" customHeight="1" x14ac:dyDescent="0.35">
      <c r="B7" s="23">
        <v>1440</v>
      </c>
      <c r="C7" s="24" t="s">
        <v>10</v>
      </c>
      <c r="D7" s="24">
        <v>100</v>
      </c>
      <c r="E7" s="24"/>
      <c r="F7" s="24"/>
      <c r="G7" s="24"/>
      <c r="H7" s="24">
        <f t="shared" si="0"/>
        <v>0</v>
      </c>
      <c r="I7" s="24">
        <f t="shared" ref="I7:I25" si="4">+D7+H7</f>
        <v>100</v>
      </c>
      <c r="J7" s="25"/>
      <c r="K7" s="25"/>
      <c r="L7" s="25"/>
      <c r="M7" s="25"/>
      <c r="N7" s="25"/>
      <c r="O7" s="22">
        <f t="shared" si="1"/>
        <v>100</v>
      </c>
      <c r="P7" s="22"/>
      <c r="Q7" s="22">
        <f t="shared" ref="Q7:Q16" si="5">+O7</f>
        <v>100</v>
      </c>
      <c r="S7" s="1">
        <v>100</v>
      </c>
      <c r="U7" s="1">
        <f>+S7*$T$5</f>
        <v>100</v>
      </c>
      <c r="V7" s="21">
        <f t="shared" si="2"/>
        <v>1440</v>
      </c>
      <c r="W7" s="22" t="str">
        <f t="shared" si="3"/>
        <v>Varelager</v>
      </c>
      <c r="X7" s="22">
        <f t="shared" si="3"/>
        <v>100</v>
      </c>
      <c r="Y7" s="22">
        <f t="shared" si="3"/>
        <v>0</v>
      </c>
      <c r="Z7" s="22">
        <f t="shared" si="3"/>
        <v>0</v>
      </c>
      <c r="AA7" s="22">
        <f t="shared" si="3"/>
        <v>0</v>
      </c>
      <c r="AB7" s="22">
        <f t="shared" si="3"/>
        <v>0</v>
      </c>
      <c r="AC7" s="22">
        <f t="shared" si="3"/>
        <v>100</v>
      </c>
      <c r="AD7" s="20"/>
      <c r="AE7" s="20"/>
      <c r="AF7" s="20"/>
      <c r="AG7" s="20"/>
      <c r="AH7" s="20"/>
      <c r="AI7" s="20"/>
      <c r="AJ7" s="22"/>
      <c r="AK7" s="22"/>
      <c r="AL7" s="22"/>
    </row>
    <row r="8" spans="2:38" ht="15" customHeight="1" x14ac:dyDescent="0.35">
      <c r="B8" s="23">
        <v>1500</v>
      </c>
      <c r="C8" s="24" t="s">
        <v>11</v>
      </c>
      <c r="D8" s="24">
        <v>300</v>
      </c>
      <c r="E8" s="24">
        <v>3000</v>
      </c>
      <c r="F8" s="24">
        <v>-2950</v>
      </c>
      <c r="G8" s="24"/>
      <c r="H8" s="24">
        <f t="shared" si="0"/>
        <v>50</v>
      </c>
      <c r="I8" s="24">
        <f t="shared" si="4"/>
        <v>350</v>
      </c>
      <c r="J8" s="25"/>
      <c r="K8" s="25"/>
      <c r="L8" s="25"/>
      <c r="M8" s="25"/>
      <c r="N8" s="25"/>
      <c r="O8" s="22">
        <f t="shared" si="1"/>
        <v>350</v>
      </c>
      <c r="P8" s="22"/>
      <c r="Q8" s="22">
        <f t="shared" si="5"/>
        <v>350</v>
      </c>
      <c r="S8" s="1">
        <v>300</v>
      </c>
      <c r="U8" s="1">
        <f>+S8*$T$5</f>
        <v>300</v>
      </c>
      <c r="V8" s="21">
        <f t="shared" si="2"/>
        <v>1500</v>
      </c>
      <c r="W8" s="22" t="str">
        <f t="shared" si="3"/>
        <v>Kundefordringer</v>
      </c>
      <c r="X8" s="22">
        <f t="shared" si="3"/>
        <v>300</v>
      </c>
      <c r="Y8" s="22">
        <f t="shared" si="3"/>
        <v>3000</v>
      </c>
      <c r="Z8" s="22">
        <f t="shared" si="3"/>
        <v>-2950</v>
      </c>
      <c r="AA8" s="22">
        <f t="shared" si="3"/>
        <v>0</v>
      </c>
      <c r="AB8" s="22">
        <f t="shared" si="3"/>
        <v>50</v>
      </c>
      <c r="AC8" s="22">
        <f t="shared" si="3"/>
        <v>350</v>
      </c>
      <c r="AD8" s="20"/>
      <c r="AE8" s="20"/>
      <c r="AF8" s="20"/>
      <c r="AG8" s="20"/>
      <c r="AH8" s="20"/>
      <c r="AI8" s="20"/>
      <c r="AJ8" s="22"/>
      <c r="AK8" s="22"/>
      <c r="AL8" s="22"/>
    </row>
    <row r="9" spans="2:38" ht="15" customHeight="1" x14ac:dyDescent="0.35">
      <c r="B9" s="23">
        <v>1530</v>
      </c>
      <c r="C9" s="24" t="s">
        <v>12</v>
      </c>
      <c r="D9" s="24"/>
      <c r="E9" s="24"/>
      <c r="F9" s="24"/>
      <c r="G9" s="24"/>
      <c r="H9" s="24">
        <f t="shared" si="0"/>
        <v>0</v>
      </c>
      <c r="I9" s="24">
        <f t="shared" si="4"/>
        <v>0</v>
      </c>
      <c r="J9" s="25"/>
      <c r="K9" s="25"/>
      <c r="L9" s="25"/>
      <c r="M9" s="25"/>
      <c r="N9" s="25"/>
      <c r="O9" s="22">
        <f t="shared" si="1"/>
        <v>0</v>
      </c>
      <c r="P9" s="22"/>
      <c r="Q9" s="22">
        <f t="shared" si="5"/>
        <v>0</v>
      </c>
      <c r="S9" s="26"/>
      <c r="V9" s="21">
        <f t="shared" si="2"/>
        <v>1530</v>
      </c>
      <c r="W9" s="22" t="str">
        <f t="shared" si="3"/>
        <v>Opptjente inntekter</v>
      </c>
      <c r="X9" s="22">
        <f t="shared" si="3"/>
        <v>0</v>
      </c>
      <c r="Y9" s="22">
        <f t="shared" si="3"/>
        <v>0</v>
      </c>
      <c r="Z9" s="22">
        <f t="shared" si="3"/>
        <v>0</v>
      </c>
      <c r="AA9" s="22">
        <f t="shared" si="3"/>
        <v>0</v>
      </c>
      <c r="AB9" s="22">
        <f t="shared" si="3"/>
        <v>0</v>
      </c>
      <c r="AC9" s="22">
        <f t="shared" si="3"/>
        <v>0</v>
      </c>
      <c r="AD9" s="20"/>
      <c r="AE9" s="20"/>
      <c r="AF9" s="20"/>
      <c r="AG9" s="20"/>
      <c r="AH9" s="20"/>
      <c r="AI9" s="20"/>
      <c r="AJ9" s="22"/>
      <c r="AK9" s="22"/>
      <c r="AL9" s="22"/>
    </row>
    <row r="10" spans="2:38" ht="15" customHeight="1" x14ac:dyDescent="0.35">
      <c r="B10" s="23">
        <v>1725</v>
      </c>
      <c r="C10" s="24" t="s">
        <v>25</v>
      </c>
      <c r="D10" s="24"/>
      <c r="E10" s="24">
        <v>1000</v>
      </c>
      <c r="F10" s="24"/>
      <c r="G10" s="24">
        <v>-1000</v>
      </c>
      <c r="H10" s="24">
        <f t="shared" si="0"/>
        <v>0</v>
      </c>
      <c r="I10" s="24">
        <f t="shared" si="4"/>
        <v>0</v>
      </c>
      <c r="J10" s="25"/>
      <c r="K10" s="25"/>
      <c r="L10" s="25"/>
      <c r="M10" s="25"/>
      <c r="N10" s="25"/>
      <c r="O10" s="22">
        <f t="shared" si="1"/>
        <v>0</v>
      </c>
      <c r="P10" s="22"/>
      <c r="Q10" s="22">
        <f t="shared" si="5"/>
        <v>0</v>
      </c>
      <c r="S10" s="26"/>
      <c r="V10" s="21">
        <f t="shared" si="2"/>
        <v>1725</v>
      </c>
      <c r="W10" s="22" t="str">
        <f t="shared" ref="W10:W25" si="6">+C10</f>
        <v>Forskudd leverandør</v>
      </c>
      <c r="X10" s="22"/>
      <c r="Y10" s="22"/>
      <c r="Z10" s="22"/>
      <c r="AA10" s="22"/>
      <c r="AB10" s="22"/>
      <c r="AC10" s="22"/>
      <c r="AD10" s="20"/>
      <c r="AE10" s="20"/>
      <c r="AF10" s="20"/>
      <c r="AG10" s="20"/>
      <c r="AH10" s="20"/>
      <c r="AI10" s="20"/>
      <c r="AJ10" s="22"/>
      <c r="AK10" s="22"/>
      <c r="AL10" s="22"/>
    </row>
    <row r="11" spans="2:38" ht="15" customHeight="1" x14ac:dyDescent="0.35">
      <c r="B11" s="23">
        <v>2000</v>
      </c>
      <c r="C11" s="24" t="s">
        <v>13</v>
      </c>
      <c r="D11" s="24">
        <v>-500</v>
      </c>
      <c r="E11" s="24"/>
      <c r="F11" s="24"/>
      <c r="G11" s="24"/>
      <c r="H11" s="24">
        <f t="shared" si="0"/>
        <v>0</v>
      </c>
      <c r="I11" s="24">
        <f t="shared" si="4"/>
        <v>-500</v>
      </c>
      <c r="J11" s="25"/>
      <c r="K11" s="25"/>
      <c r="L11" s="25"/>
      <c r="M11" s="25"/>
      <c r="N11" s="25"/>
      <c r="O11" s="22">
        <f t="shared" si="1"/>
        <v>-500</v>
      </c>
      <c r="P11" s="22"/>
      <c r="Q11" s="22">
        <f t="shared" si="5"/>
        <v>-500</v>
      </c>
      <c r="S11" s="1">
        <v>-500</v>
      </c>
      <c r="U11" s="1">
        <f t="shared" ref="U11:U16" si="7">+S11*$T$5</f>
        <v>-500</v>
      </c>
      <c r="V11" s="21">
        <f t="shared" si="2"/>
        <v>2000</v>
      </c>
      <c r="W11" s="22" t="str">
        <f t="shared" si="6"/>
        <v>Aksjekapital</v>
      </c>
      <c r="X11" s="22">
        <f t="shared" ref="X11:X19" si="8">+D11</f>
        <v>-500</v>
      </c>
      <c r="Y11" s="22">
        <f t="shared" ref="Y11:Y19" si="9">+E11</f>
        <v>0</v>
      </c>
      <c r="Z11" s="22">
        <f t="shared" ref="Z11:Z19" si="10">+F11</f>
        <v>0</v>
      </c>
      <c r="AA11" s="22">
        <f t="shared" ref="AA11:AA19" si="11">+G11</f>
        <v>0</v>
      </c>
      <c r="AB11" s="22">
        <f t="shared" ref="AB11:AB19" si="12">+H11</f>
        <v>0</v>
      </c>
      <c r="AC11" s="22">
        <f t="shared" ref="AC11:AC19" si="13">+I11</f>
        <v>-500</v>
      </c>
      <c r="AD11" s="20"/>
      <c r="AE11" s="20"/>
      <c r="AF11" s="20"/>
      <c r="AG11" s="20"/>
      <c r="AH11" s="20"/>
      <c r="AI11" s="20"/>
      <c r="AJ11" s="22"/>
      <c r="AK11" s="22"/>
      <c r="AL11" s="22"/>
    </row>
    <row r="12" spans="2:38" ht="15" customHeight="1" x14ac:dyDescent="0.35">
      <c r="B12" s="23">
        <v>2050</v>
      </c>
      <c r="C12" s="24" t="s">
        <v>14</v>
      </c>
      <c r="D12" s="24">
        <v>-150</v>
      </c>
      <c r="E12" s="24"/>
      <c r="F12" s="24"/>
      <c r="G12" s="24"/>
      <c r="H12" s="24">
        <f t="shared" si="0"/>
        <v>0</v>
      </c>
      <c r="I12" s="24">
        <f t="shared" si="4"/>
        <v>-150</v>
      </c>
      <c r="J12" s="25"/>
      <c r="K12" s="25"/>
      <c r="L12" s="25"/>
      <c r="M12" s="25"/>
      <c r="N12" s="25">
        <f>-N24</f>
        <v>-211</v>
      </c>
      <c r="O12" s="22">
        <f t="shared" si="1"/>
        <v>-361</v>
      </c>
      <c r="P12" s="22"/>
      <c r="Q12" s="22">
        <f t="shared" si="5"/>
        <v>-361</v>
      </c>
      <c r="S12" s="1">
        <v>-150</v>
      </c>
      <c r="U12" s="1">
        <f t="shared" si="7"/>
        <v>-150</v>
      </c>
      <c r="V12" s="21">
        <f t="shared" si="2"/>
        <v>2050</v>
      </c>
      <c r="W12" s="22" t="str">
        <f t="shared" si="6"/>
        <v>Annen egenkapital</v>
      </c>
      <c r="X12" s="22">
        <f t="shared" si="8"/>
        <v>-150</v>
      </c>
      <c r="Y12" s="22">
        <f t="shared" si="9"/>
        <v>0</v>
      </c>
      <c r="Z12" s="22">
        <f t="shared" si="10"/>
        <v>0</v>
      </c>
      <c r="AA12" s="22">
        <f t="shared" si="11"/>
        <v>0</v>
      </c>
      <c r="AB12" s="22">
        <f t="shared" si="12"/>
        <v>0</v>
      </c>
      <c r="AC12" s="22">
        <f t="shared" si="13"/>
        <v>-150</v>
      </c>
      <c r="AD12" s="20"/>
      <c r="AE12" s="20"/>
      <c r="AF12" s="20"/>
      <c r="AG12" s="20"/>
      <c r="AH12" s="20"/>
      <c r="AI12" s="20"/>
      <c r="AJ12" s="22"/>
      <c r="AK12" s="22"/>
      <c r="AL12" s="22"/>
    </row>
    <row r="13" spans="2:38" ht="15" customHeight="1" x14ac:dyDescent="0.35">
      <c r="B13" s="23">
        <v>2380</v>
      </c>
      <c r="C13" s="24" t="s">
        <v>23</v>
      </c>
      <c r="D13" s="24">
        <f>-D27</f>
        <v>25</v>
      </c>
      <c r="E13" s="24">
        <f>-E27</f>
        <v>-1000</v>
      </c>
      <c r="F13" s="24">
        <f>-F27</f>
        <v>190</v>
      </c>
      <c r="G13" s="24">
        <f>-G27</f>
        <v>-55</v>
      </c>
      <c r="H13" s="24">
        <f t="shared" si="0"/>
        <v>-865</v>
      </c>
      <c r="I13" s="24">
        <f t="shared" si="4"/>
        <v>-840</v>
      </c>
      <c r="J13" s="25"/>
      <c r="K13" s="25"/>
      <c r="L13" s="25"/>
      <c r="M13" s="25"/>
      <c r="N13" s="25"/>
      <c r="O13" s="22">
        <f t="shared" si="1"/>
        <v>-840</v>
      </c>
      <c r="P13" s="22"/>
      <c r="Q13" s="22">
        <f t="shared" si="5"/>
        <v>-840</v>
      </c>
      <c r="S13" s="21" t="e">
        <f>-#REF!</f>
        <v>#REF!</v>
      </c>
      <c r="U13" s="1" t="e">
        <f t="shared" si="7"/>
        <v>#REF!</v>
      </c>
      <c r="V13" s="21">
        <f t="shared" si="2"/>
        <v>2380</v>
      </c>
      <c r="W13" s="22" t="str">
        <f t="shared" si="6"/>
        <v>Kassekreditt</v>
      </c>
      <c r="X13" s="22">
        <f t="shared" si="8"/>
        <v>25</v>
      </c>
      <c r="Y13" s="22">
        <f t="shared" si="9"/>
        <v>-1000</v>
      </c>
      <c r="Z13" s="22">
        <f t="shared" si="10"/>
        <v>190</v>
      </c>
      <c r="AA13" s="22">
        <f t="shared" si="11"/>
        <v>-55</v>
      </c>
      <c r="AB13" s="22">
        <f t="shared" si="12"/>
        <v>-865</v>
      </c>
      <c r="AC13" s="22">
        <f t="shared" si="13"/>
        <v>-840</v>
      </c>
      <c r="AD13" s="20"/>
      <c r="AE13" s="20"/>
      <c r="AF13" s="20"/>
      <c r="AG13" s="20"/>
      <c r="AH13" s="20"/>
      <c r="AI13" s="20"/>
      <c r="AJ13" s="22"/>
      <c r="AK13" s="22"/>
      <c r="AL13" s="22"/>
    </row>
    <row r="14" spans="2:38" ht="15" customHeight="1" x14ac:dyDescent="0.35">
      <c r="B14" s="23">
        <v>2400</v>
      </c>
      <c r="C14" s="24" t="s">
        <v>15</v>
      </c>
      <c r="D14" s="24">
        <v>-200</v>
      </c>
      <c r="E14" s="24">
        <v>-2000</v>
      </c>
      <c r="F14" s="24">
        <v>2060</v>
      </c>
      <c r="G14" s="24"/>
      <c r="H14" s="24">
        <f t="shared" si="0"/>
        <v>60</v>
      </c>
      <c r="I14" s="24">
        <f t="shared" si="4"/>
        <v>-140</v>
      </c>
      <c r="J14" s="25"/>
      <c r="K14" s="25"/>
      <c r="L14" s="25"/>
      <c r="M14" s="25"/>
      <c r="N14" s="25"/>
      <c r="O14" s="22">
        <f t="shared" si="1"/>
        <v>-140</v>
      </c>
      <c r="P14" s="22"/>
      <c r="Q14" s="22">
        <f t="shared" si="5"/>
        <v>-140</v>
      </c>
      <c r="S14" s="1">
        <v>-200</v>
      </c>
      <c r="U14" s="1">
        <f t="shared" si="7"/>
        <v>-200</v>
      </c>
      <c r="V14" s="21">
        <f t="shared" si="2"/>
        <v>2400</v>
      </c>
      <c r="W14" s="22" t="str">
        <f t="shared" si="6"/>
        <v>Leverandørgjeld</v>
      </c>
      <c r="X14" s="22">
        <f t="shared" si="8"/>
        <v>-200</v>
      </c>
      <c r="Y14" s="22">
        <f t="shared" si="9"/>
        <v>-2000</v>
      </c>
      <c r="Z14" s="22">
        <f t="shared" si="10"/>
        <v>2060</v>
      </c>
      <c r="AA14" s="22">
        <f t="shared" si="11"/>
        <v>0</v>
      </c>
      <c r="AB14" s="22">
        <f t="shared" si="12"/>
        <v>60</v>
      </c>
      <c r="AC14" s="22">
        <f t="shared" si="13"/>
        <v>-140</v>
      </c>
      <c r="AD14" s="20"/>
      <c r="AE14" s="20"/>
      <c r="AF14" s="20"/>
      <c r="AG14" s="20"/>
      <c r="AH14" s="20"/>
      <c r="AI14" s="20"/>
      <c r="AJ14" s="22"/>
      <c r="AK14" s="22"/>
      <c r="AL14" s="22"/>
    </row>
    <row r="15" spans="2:38" ht="15" customHeight="1" x14ac:dyDescent="0.35">
      <c r="B15" s="23">
        <v>2970</v>
      </c>
      <c r="C15" s="24" t="s">
        <v>16</v>
      </c>
      <c r="D15" s="24">
        <v>0</v>
      </c>
      <c r="E15" s="24"/>
      <c r="F15" s="24"/>
      <c r="G15" s="24"/>
      <c r="H15" s="24">
        <f t="shared" si="0"/>
        <v>0</v>
      </c>
      <c r="I15" s="24">
        <f t="shared" si="4"/>
        <v>0</v>
      </c>
      <c r="J15" s="25"/>
      <c r="K15" s="25"/>
      <c r="L15" s="25">
        <v>-84</v>
      </c>
      <c r="M15" s="25">
        <v>-25</v>
      </c>
      <c r="N15" s="25"/>
      <c r="O15" s="22">
        <f t="shared" si="1"/>
        <v>-109</v>
      </c>
      <c r="P15" s="22"/>
      <c r="Q15" s="22">
        <f t="shared" si="5"/>
        <v>-109</v>
      </c>
      <c r="U15" s="1">
        <f t="shared" si="7"/>
        <v>0</v>
      </c>
      <c r="V15" s="21">
        <f t="shared" si="2"/>
        <v>2970</v>
      </c>
      <c r="W15" s="22" t="str">
        <f t="shared" si="6"/>
        <v>Uopptjent inntekt</v>
      </c>
      <c r="X15" s="22">
        <f t="shared" si="8"/>
        <v>0</v>
      </c>
      <c r="Y15" s="22">
        <f t="shared" si="9"/>
        <v>0</v>
      </c>
      <c r="Z15" s="22">
        <f t="shared" si="10"/>
        <v>0</v>
      </c>
      <c r="AA15" s="22">
        <f t="shared" si="11"/>
        <v>0</v>
      </c>
      <c r="AB15" s="22">
        <f t="shared" si="12"/>
        <v>0</v>
      </c>
      <c r="AC15" s="22">
        <f t="shared" si="13"/>
        <v>0</v>
      </c>
      <c r="AD15" s="20"/>
      <c r="AE15" s="20"/>
      <c r="AF15" s="20"/>
      <c r="AG15" s="20"/>
      <c r="AH15" s="20"/>
      <c r="AI15" s="20"/>
      <c r="AJ15" s="22"/>
      <c r="AK15" s="22"/>
      <c r="AL15" s="22"/>
    </row>
    <row r="16" spans="2:38" ht="15" customHeight="1" x14ac:dyDescent="0.35">
      <c r="B16" s="23">
        <v>2989</v>
      </c>
      <c r="C16" s="24" t="s">
        <v>17</v>
      </c>
      <c r="D16" s="24">
        <v>-75</v>
      </c>
      <c r="E16" s="24"/>
      <c r="F16" s="24"/>
      <c r="G16" s="24"/>
      <c r="H16" s="24">
        <f t="shared" si="0"/>
        <v>0</v>
      </c>
      <c r="I16" s="24">
        <f t="shared" si="4"/>
        <v>-75</v>
      </c>
      <c r="J16" s="25"/>
      <c r="K16" s="25">
        <f>-I16-100</f>
        <v>-25</v>
      </c>
      <c r="L16" s="25"/>
      <c r="M16" s="25"/>
      <c r="N16" s="25"/>
      <c r="O16" s="22">
        <f t="shared" si="1"/>
        <v>-100</v>
      </c>
      <c r="P16" s="22"/>
      <c r="Q16" s="22">
        <f t="shared" si="5"/>
        <v>-100</v>
      </c>
      <c r="U16" s="1">
        <f t="shared" si="7"/>
        <v>0</v>
      </c>
      <c r="V16" s="21">
        <f t="shared" si="2"/>
        <v>2989</v>
      </c>
      <c r="W16" s="22" t="str">
        <f t="shared" si="6"/>
        <v>Avsatt garantiansv.</v>
      </c>
      <c r="X16" s="22">
        <f t="shared" si="8"/>
        <v>-75</v>
      </c>
      <c r="Y16" s="22">
        <f t="shared" si="9"/>
        <v>0</v>
      </c>
      <c r="Z16" s="22">
        <f t="shared" si="10"/>
        <v>0</v>
      </c>
      <c r="AA16" s="22">
        <f t="shared" si="11"/>
        <v>0</v>
      </c>
      <c r="AB16" s="22">
        <f t="shared" si="12"/>
        <v>0</v>
      </c>
      <c r="AC16" s="22">
        <f t="shared" si="13"/>
        <v>-75</v>
      </c>
      <c r="AD16" s="20"/>
      <c r="AE16" s="20"/>
      <c r="AF16" s="20"/>
      <c r="AG16" s="20"/>
      <c r="AH16" s="20"/>
      <c r="AI16" s="20"/>
      <c r="AJ16" s="22"/>
      <c r="AK16" s="22"/>
      <c r="AL16" s="22"/>
    </row>
    <row r="17" spans="2:38" ht="15" customHeight="1" x14ac:dyDescent="0.35">
      <c r="B17" s="23">
        <v>3000</v>
      </c>
      <c r="C17" s="24" t="s">
        <v>18</v>
      </c>
      <c r="D17" s="24">
        <v>0</v>
      </c>
      <c r="E17" s="24">
        <v>-3000</v>
      </c>
      <c r="F17" s="24"/>
      <c r="G17" s="24"/>
      <c r="H17" s="24">
        <f t="shared" si="0"/>
        <v>-3000</v>
      </c>
      <c r="I17" s="24">
        <f t="shared" si="4"/>
        <v>-3000</v>
      </c>
      <c r="J17" s="25"/>
      <c r="K17" s="25"/>
      <c r="L17" s="25">
        <v>84</v>
      </c>
      <c r="M17" s="25">
        <v>25</v>
      </c>
      <c r="N17" s="25"/>
      <c r="O17" s="22">
        <f t="shared" si="1"/>
        <v>-2891</v>
      </c>
      <c r="P17" s="22">
        <f>+O17</f>
        <v>-2891</v>
      </c>
      <c r="Q17" s="22"/>
      <c r="U17" s="1">
        <f>+S17*$T$5</f>
        <v>0</v>
      </c>
      <c r="V17" s="21">
        <f t="shared" si="2"/>
        <v>3000</v>
      </c>
      <c r="W17" s="22" t="str">
        <f t="shared" si="6"/>
        <v>Driftsinntekter</v>
      </c>
      <c r="X17" s="22">
        <f t="shared" si="8"/>
        <v>0</v>
      </c>
      <c r="Y17" s="22">
        <f t="shared" si="9"/>
        <v>-3000</v>
      </c>
      <c r="Z17" s="22">
        <f t="shared" si="10"/>
        <v>0</v>
      </c>
      <c r="AA17" s="22">
        <f t="shared" si="11"/>
        <v>0</v>
      </c>
      <c r="AB17" s="22">
        <f t="shared" si="12"/>
        <v>-3000</v>
      </c>
      <c r="AC17" s="22">
        <f t="shared" si="13"/>
        <v>-3000</v>
      </c>
      <c r="AD17" s="20"/>
      <c r="AE17" s="20"/>
      <c r="AF17" s="20"/>
      <c r="AG17" s="20"/>
      <c r="AH17" s="20"/>
      <c r="AI17" s="20"/>
      <c r="AJ17" s="22"/>
      <c r="AK17" s="22"/>
      <c r="AL17" s="22"/>
    </row>
    <row r="18" spans="2:38" ht="15" customHeight="1" x14ac:dyDescent="0.35">
      <c r="B18" s="23">
        <v>4000</v>
      </c>
      <c r="C18" s="24" t="s">
        <v>19</v>
      </c>
      <c r="D18" s="24">
        <v>0</v>
      </c>
      <c r="E18" s="24">
        <v>2000</v>
      </c>
      <c r="F18" s="24"/>
      <c r="G18" s="24"/>
      <c r="H18" s="24">
        <f t="shared" si="0"/>
        <v>2000</v>
      </c>
      <c r="I18" s="24">
        <f t="shared" si="4"/>
        <v>2000</v>
      </c>
      <c r="J18" s="25"/>
      <c r="K18" s="25"/>
      <c r="L18" s="25"/>
      <c r="M18" s="25"/>
      <c r="N18" s="25"/>
      <c r="O18" s="22">
        <f t="shared" si="1"/>
        <v>2000</v>
      </c>
      <c r="P18" s="22">
        <f t="shared" ref="P18:P23" si="14">+O18</f>
        <v>2000</v>
      </c>
      <c r="Q18" s="22"/>
      <c r="V18" s="21">
        <f t="shared" si="2"/>
        <v>4000</v>
      </c>
      <c r="W18" s="22" t="str">
        <f t="shared" si="6"/>
        <v>Varekjøp</v>
      </c>
      <c r="X18" s="22">
        <f t="shared" si="8"/>
        <v>0</v>
      </c>
      <c r="Y18" s="22">
        <f t="shared" si="9"/>
        <v>2000</v>
      </c>
      <c r="Z18" s="22">
        <f t="shared" si="10"/>
        <v>0</v>
      </c>
      <c r="AA18" s="22">
        <f t="shared" si="11"/>
        <v>0</v>
      </c>
      <c r="AB18" s="22">
        <f t="shared" si="12"/>
        <v>2000</v>
      </c>
      <c r="AC18" s="22">
        <f t="shared" si="13"/>
        <v>2000</v>
      </c>
      <c r="AD18" s="20"/>
      <c r="AE18" s="20"/>
      <c r="AF18" s="20"/>
      <c r="AG18" s="20"/>
      <c r="AH18" s="20"/>
      <c r="AI18" s="20"/>
      <c r="AJ18" s="22"/>
      <c r="AK18" s="22"/>
      <c r="AL18" s="22"/>
    </row>
    <row r="19" spans="2:38" ht="15" customHeight="1" x14ac:dyDescent="0.35">
      <c r="B19" s="23">
        <v>7900</v>
      </c>
      <c r="C19" s="24" t="s">
        <v>20</v>
      </c>
      <c r="D19" s="24">
        <v>0</v>
      </c>
      <c r="E19" s="24"/>
      <c r="F19" s="24">
        <v>400</v>
      </c>
      <c r="G19" s="24"/>
      <c r="H19" s="24">
        <f t="shared" si="0"/>
        <v>400</v>
      </c>
      <c r="I19" s="24">
        <f t="shared" si="4"/>
        <v>400</v>
      </c>
      <c r="J19" s="25"/>
      <c r="K19" s="25"/>
      <c r="L19" s="25"/>
      <c r="M19" s="25"/>
      <c r="N19" s="25"/>
      <c r="O19" s="22">
        <f t="shared" si="1"/>
        <v>400</v>
      </c>
      <c r="P19" s="22">
        <f t="shared" si="14"/>
        <v>400</v>
      </c>
      <c r="Q19" s="22"/>
      <c r="U19" s="1">
        <f>+S19*$T$5</f>
        <v>0</v>
      </c>
      <c r="V19" s="21">
        <f t="shared" si="2"/>
        <v>7900</v>
      </c>
      <c r="W19" s="22" t="str">
        <f t="shared" si="6"/>
        <v>Driftskostnader</v>
      </c>
      <c r="X19" s="22">
        <f t="shared" si="8"/>
        <v>0</v>
      </c>
      <c r="Y19" s="22">
        <f t="shared" si="9"/>
        <v>0</v>
      </c>
      <c r="Z19" s="22">
        <f t="shared" si="10"/>
        <v>400</v>
      </c>
      <c r="AA19" s="22">
        <f t="shared" si="11"/>
        <v>0</v>
      </c>
      <c r="AB19" s="22">
        <f t="shared" si="12"/>
        <v>400</v>
      </c>
      <c r="AC19" s="22">
        <f t="shared" si="13"/>
        <v>400</v>
      </c>
      <c r="AD19" s="20"/>
      <c r="AE19" s="20"/>
      <c r="AF19" s="20"/>
      <c r="AG19" s="20"/>
      <c r="AH19" s="20"/>
      <c r="AI19" s="20"/>
      <c r="AJ19" s="22"/>
      <c r="AK19" s="22"/>
      <c r="AL19" s="22"/>
    </row>
    <row r="20" spans="2:38" ht="15" customHeight="1" x14ac:dyDescent="0.35">
      <c r="B20" s="23">
        <v>7950</v>
      </c>
      <c r="C20" s="24" t="s">
        <v>29</v>
      </c>
      <c r="D20" s="24"/>
      <c r="E20" s="24"/>
      <c r="F20" s="24"/>
      <c r="G20" s="24">
        <v>110</v>
      </c>
      <c r="H20" s="24">
        <f t="shared" si="0"/>
        <v>110</v>
      </c>
      <c r="I20" s="24">
        <f t="shared" si="4"/>
        <v>110</v>
      </c>
      <c r="J20" s="25"/>
      <c r="K20" s="25">
        <v>25</v>
      </c>
      <c r="L20" s="25"/>
      <c r="M20" s="25"/>
      <c r="N20" s="25"/>
      <c r="O20" s="22">
        <f t="shared" si="1"/>
        <v>135</v>
      </c>
      <c r="P20" s="22">
        <f t="shared" si="14"/>
        <v>135</v>
      </c>
      <c r="Q20" s="22"/>
      <c r="V20" s="21">
        <f t="shared" si="2"/>
        <v>7950</v>
      </c>
      <c r="W20" s="22" t="str">
        <f t="shared" si="6"/>
        <v>Garantikostnader</v>
      </c>
      <c r="X20" s="22"/>
      <c r="Y20" s="22"/>
      <c r="Z20" s="22"/>
      <c r="AA20" s="22"/>
      <c r="AB20" s="22"/>
      <c r="AC20" s="22"/>
      <c r="AD20" s="20"/>
      <c r="AE20" s="20"/>
      <c r="AF20" s="20"/>
      <c r="AG20" s="20"/>
      <c r="AH20" s="20"/>
      <c r="AI20" s="20"/>
      <c r="AJ20" s="22"/>
      <c r="AK20" s="22"/>
      <c r="AL20" s="22"/>
    </row>
    <row r="21" spans="2:38" ht="15" customHeight="1" x14ac:dyDescent="0.35">
      <c r="B21" s="23">
        <v>5000</v>
      </c>
      <c r="C21" s="24" t="s">
        <v>21</v>
      </c>
      <c r="D21" s="24">
        <v>0</v>
      </c>
      <c r="E21" s="24"/>
      <c r="F21" s="24">
        <v>300</v>
      </c>
      <c r="G21" s="24"/>
      <c r="H21" s="24">
        <f t="shared" si="0"/>
        <v>300</v>
      </c>
      <c r="I21" s="24">
        <f t="shared" si="4"/>
        <v>300</v>
      </c>
      <c r="J21" s="25"/>
      <c r="K21" s="25"/>
      <c r="L21" s="25"/>
      <c r="M21" s="25"/>
      <c r="N21" s="25"/>
      <c r="O21" s="22">
        <f t="shared" si="1"/>
        <v>300</v>
      </c>
      <c r="P21" s="22">
        <f t="shared" si="14"/>
        <v>300</v>
      </c>
      <c r="Q21" s="22"/>
      <c r="U21" s="1">
        <f>+S21*$T$5</f>
        <v>0</v>
      </c>
      <c r="V21" s="21">
        <f t="shared" si="2"/>
        <v>5000</v>
      </c>
      <c r="W21" s="22" t="str">
        <f t="shared" si="6"/>
        <v>Lønnskostnader</v>
      </c>
      <c r="X21" s="22">
        <f t="shared" ref="X21:AC22" si="15">+D21</f>
        <v>0</v>
      </c>
      <c r="Y21" s="22">
        <f t="shared" si="15"/>
        <v>0</v>
      </c>
      <c r="Z21" s="22">
        <f t="shared" si="15"/>
        <v>300</v>
      </c>
      <c r="AA21" s="22">
        <f t="shared" si="15"/>
        <v>0</v>
      </c>
      <c r="AB21" s="22">
        <f t="shared" si="15"/>
        <v>300</v>
      </c>
      <c r="AC21" s="22">
        <f t="shared" si="15"/>
        <v>300</v>
      </c>
      <c r="AD21" s="20"/>
      <c r="AE21" s="20"/>
      <c r="AF21" s="20"/>
      <c r="AG21" s="20"/>
      <c r="AH21" s="20"/>
      <c r="AI21" s="20"/>
      <c r="AJ21" s="22"/>
      <c r="AK21" s="22"/>
      <c r="AL21" s="22"/>
    </row>
    <row r="22" spans="2:38" ht="15" customHeight="1" x14ac:dyDescent="0.35">
      <c r="B22" s="23">
        <v>8150</v>
      </c>
      <c r="C22" s="24" t="s">
        <v>26</v>
      </c>
      <c r="D22" s="24"/>
      <c r="E22" s="24"/>
      <c r="F22" s="24"/>
      <c r="G22" s="24"/>
      <c r="H22" s="24">
        <f t="shared" si="0"/>
        <v>0</v>
      </c>
      <c r="I22" s="24">
        <f>+D22+H22</f>
        <v>0</v>
      </c>
      <c r="J22" s="22">
        <v>-100</v>
      </c>
      <c r="K22" s="22"/>
      <c r="L22" s="22"/>
      <c r="M22" s="22"/>
      <c r="N22" s="22"/>
      <c r="O22" s="22">
        <f t="shared" si="1"/>
        <v>-100</v>
      </c>
      <c r="P22" s="22">
        <f t="shared" si="14"/>
        <v>-100</v>
      </c>
      <c r="Q22" s="22"/>
      <c r="V22" s="21">
        <f t="shared" si="2"/>
        <v>8150</v>
      </c>
      <c r="W22" s="22" t="str">
        <f t="shared" si="6"/>
        <v>Renteinntekter</v>
      </c>
      <c r="X22" s="22">
        <f t="shared" si="15"/>
        <v>0</v>
      </c>
      <c r="Y22" s="22">
        <f t="shared" si="15"/>
        <v>0</v>
      </c>
      <c r="Z22" s="22">
        <f t="shared" si="15"/>
        <v>0</v>
      </c>
      <c r="AA22" s="22">
        <f t="shared" si="15"/>
        <v>0</v>
      </c>
      <c r="AB22" s="22">
        <f t="shared" si="15"/>
        <v>0</v>
      </c>
      <c r="AC22" s="22">
        <f t="shared" si="15"/>
        <v>0</v>
      </c>
      <c r="AD22" s="20"/>
      <c r="AE22" s="20"/>
      <c r="AF22" s="20"/>
      <c r="AG22" s="20"/>
      <c r="AH22" s="20"/>
      <c r="AI22" s="20"/>
      <c r="AJ22" s="22"/>
      <c r="AK22" s="22"/>
      <c r="AL22" s="22"/>
    </row>
    <row r="23" spans="2:38" ht="15" customHeight="1" x14ac:dyDescent="0.35">
      <c r="B23" s="23">
        <v>8200</v>
      </c>
      <c r="C23" s="24" t="s">
        <v>30</v>
      </c>
      <c r="D23" s="24"/>
      <c r="E23" s="24"/>
      <c r="F23" s="24"/>
      <c r="G23" s="24">
        <v>-55</v>
      </c>
      <c r="H23" s="24">
        <f t="shared" si="0"/>
        <v>-55</v>
      </c>
      <c r="I23" s="24">
        <f>+D23+H23</f>
        <v>-55</v>
      </c>
      <c r="J23" s="22"/>
      <c r="K23" s="22"/>
      <c r="L23" s="22"/>
      <c r="M23" s="22"/>
      <c r="N23" s="22"/>
      <c r="O23" s="22">
        <f t="shared" si="1"/>
        <v>-55</v>
      </c>
      <c r="P23" s="22">
        <f t="shared" si="14"/>
        <v>-55</v>
      </c>
      <c r="Q23" s="22"/>
      <c r="V23" s="21">
        <f t="shared" si="2"/>
        <v>8200</v>
      </c>
      <c r="W23" s="22" t="str">
        <f t="shared" si="6"/>
        <v>Rentekostnader</v>
      </c>
      <c r="X23" s="22"/>
      <c r="Y23" s="22"/>
      <c r="Z23" s="22"/>
      <c r="AA23" s="22"/>
      <c r="AB23" s="22"/>
      <c r="AC23" s="22"/>
      <c r="AD23" s="20"/>
      <c r="AE23" s="20"/>
      <c r="AF23" s="20"/>
      <c r="AG23" s="20"/>
      <c r="AH23" s="20"/>
      <c r="AI23" s="20"/>
      <c r="AJ23" s="22"/>
      <c r="AK23" s="22"/>
      <c r="AL23" s="22"/>
    </row>
    <row r="24" spans="2:38" ht="15" customHeight="1" x14ac:dyDescent="0.35">
      <c r="B24" s="23">
        <v>8960</v>
      </c>
      <c r="C24" s="24" t="s">
        <v>22</v>
      </c>
      <c r="D24" s="24">
        <f>+U24</f>
        <v>0</v>
      </c>
      <c r="E24" s="24"/>
      <c r="F24" s="24"/>
      <c r="G24" s="24"/>
      <c r="H24" s="24">
        <f t="shared" si="0"/>
        <v>0</v>
      </c>
      <c r="I24" s="24">
        <f t="shared" si="4"/>
        <v>0</v>
      </c>
      <c r="J24" s="22"/>
      <c r="K24" s="22"/>
      <c r="L24" s="22"/>
      <c r="M24" s="22"/>
      <c r="N24" s="22">
        <f>+P24</f>
        <v>211</v>
      </c>
      <c r="O24" s="22">
        <f t="shared" si="1"/>
        <v>211</v>
      </c>
      <c r="P24" s="22">
        <f>-SUM(P17:P23)</f>
        <v>211</v>
      </c>
      <c r="Q24" s="22"/>
      <c r="U24" s="1">
        <f>+S24*$T$5</f>
        <v>0</v>
      </c>
      <c r="V24" s="21">
        <f t="shared" si="2"/>
        <v>8960</v>
      </c>
      <c r="W24" s="22" t="str">
        <f t="shared" si="6"/>
        <v>Avsatt til annen EK</v>
      </c>
      <c r="X24" s="22">
        <f t="shared" ref="X24:AC24" si="16">+D24</f>
        <v>0</v>
      </c>
      <c r="Y24" s="22">
        <f t="shared" si="16"/>
        <v>0</v>
      </c>
      <c r="Z24" s="22">
        <f t="shared" si="16"/>
        <v>0</v>
      </c>
      <c r="AA24" s="22">
        <f t="shared" si="16"/>
        <v>0</v>
      </c>
      <c r="AB24" s="22">
        <f t="shared" si="16"/>
        <v>0</v>
      </c>
      <c r="AC24" s="22">
        <f t="shared" si="16"/>
        <v>0</v>
      </c>
      <c r="AD24" s="20"/>
      <c r="AE24" s="20"/>
      <c r="AF24" s="20"/>
      <c r="AG24" s="20"/>
      <c r="AH24" s="20"/>
      <c r="AI24" s="20"/>
      <c r="AJ24" s="22"/>
      <c r="AK24" s="22"/>
      <c r="AL24" s="22"/>
    </row>
    <row r="25" spans="2:38" ht="15" customHeight="1" x14ac:dyDescent="0.35">
      <c r="B25" s="23"/>
      <c r="C25" s="24" t="s">
        <v>2</v>
      </c>
      <c r="D25" s="24">
        <f>+U25</f>
        <v>0</v>
      </c>
      <c r="E25" s="24"/>
      <c r="F25" s="24"/>
      <c r="G25" s="24"/>
      <c r="H25" s="24">
        <f t="shared" si="0"/>
        <v>0</v>
      </c>
      <c r="I25" s="24">
        <f t="shared" si="4"/>
        <v>0</v>
      </c>
      <c r="J25" s="22"/>
      <c r="K25" s="22"/>
      <c r="L25" s="22"/>
      <c r="M25" s="22"/>
      <c r="N25" s="22"/>
      <c r="O25" s="22">
        <f>SUM(O6:O24)</f>
        <v>0</v>
      </c>
      <c r="P25" s="22"/>
      <c r="Q25" s="22"/>
      <c r="V25" s="21">
        <f t="shared" si="2"/>
        <v>0</v>
      </c>
      <c r="W25" s="22" t="str">
        <f t="shared" si="6"/>
        <v>Sum</v>
      </c>
      <c r="X25" s="22">
        <f>+AP25</f>
        <v>0</v>
      </c>
      <c r="Y25" s="22"/>
      <c r="Z25" s="22"/>
      <c r="AA25" s="22"/>
      <c r="AB25" s="22"/>
      <c r="AC25" s="22"/>
      <c r="AD25" s="20"/>
      <c r="AE25" s="20"/>
      <c r="AF25" s="20"/>
      <c r="AG25" s="20"/>
      <c r="AH25" s="20"/>
      <c r="AI25" s="20"/>
      <c r="AJ25" s="22"/>
      <c r="AK25" s="22"/>
      <c r="AL25" s="22"/>
    </row>
    <row r="26" spans="2:38" x14ac:dyDescent="0.35">
      <c r="B26" s="26"/>
      <c r="C26" s="26"/>
      <c r="D26" s="27"/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7"/>
      <c r="S26" s="27"/>
      <c r="V26" s="26"/>
      <c r="W26" s="26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27"/>
      <c r="AK26" s="27"/>
      <c r="AL26" s="27"/>
    </row>
    <row r="27" spans="2:38" hidden="1" x14ac:dyDescent="0.35">
      <c r="B27" s="26"/>
      <c r="C27" s="26"/>
      <c r="D27" s="27">
        <f>SUM(D6:D12)+SUM(D14:D24)</f>
        <v>-25</v>
      </c>
      <c r="E27" s="27">
        <f>SUM(E6:E12)+SUM(E14:E24)</f>
        <v>1000</v>
      </c>
      <c r="F27" s="27">
        <f>SUM(F6:F12)+SUM(F14:F24)</f>
        <v>-190</v>
      </c>
      <c r="G27" s="27">
        <f>SUM(G6:G12)+SUM(G14:G24)</f>
        <v>55</v>
      </c>
      <c r="H27" s="27">
        <f>SUM(H6:H12)+SUM(H14:H24)</f>
        <v>865</v>
      </c>
      <c r="I27" s="27"/>
      <c r="J27" s="27"/>
      <c r="K27" s="27"/>
      <c r="L27" s="27"/>
      <c r="M27" s="27"/>
      <c r="N27" s="27"/>
      <c r="O27" s="27"/>
      <c r="P27" s="27"/>
      <c r="Q27" s="27"/>
      <c r="S27" s="27"/>
      <c r="V27" s="26"/>
      <c r="W27" s="26"/>
      <c r="X27" s="27"/>
      <c r="Y27" s="27"/>
      <c r="Z27" s="27"/>
      <c r="AA27" s="27"/>
      <c r="AB27" s="27"/>
      <c r="AC27" s="27"/>
      <c r="AD27" s="27"/>
      <c r="AE27" s="27"/>
      <c r="AF27" s="27"/>
      <c r="AG27" s="27"/>
      <c r="AH27" s="27"/>
      <c r="AI27" s="27"/>
      <c r="AJ27" s="27"/>
      <c r="AK27" s="27"/>
      <c r="AL27" s="27"/>
    </row>
    <row r="29" spans="2:38" x14ac:dyDescent="0.35">
      <c r="C29" s="28" t="s">
        <v>51</v>
      </c>
    </row>
    <row r="31" spans="2:38" x14ac:dyDescent="0.35">
      <c r="B31" s="29" t="s">
        <v>34</v>
      </c>
      <c r="C31" s="30" t="s">
        <v>31</v>
      </c>
    </row>
    <row r="32" spans="2:38" x14ac:dyDescent="0.35">
      <c r="B32" s="29"/>
      <c r="C32" s="30" t="s">
        <v>35</v>
      </c>
    </row>
    <row r="33" spans="2:3" x14ac:dyDescent="0.35">
      <c r="B33" s="29"/>
      <c r="C33" s="30" t="s">
        <v>32</v>
      </c>
    </row>
    <row r="34" spans="2:3" x14ac:dyDescent="0.35">
      <c r="B34" s="29"/>
      <c r="C34" s="30" t="s">
        <v>33</v>
      </c>
    </row>
    <row r="35" spans="2:3" x14ac:dyDescent="0.35">
      <c r="B35" s="29"/>
    </row>
    <row r="36" spans="2:3" x14ac:dyDescent="0.35">
      <c r="B36" s="29" t="s">
        <v>36</v>
      </c>
      <c r="C36" s="30" t="s">
        <v>55</v>
      </c>
    </row>
    <row r="37" spans="2:3" x14ac:dyDescent="0.35">
      <c r="B37" s="29"/>
      <c r="C37" s="30" t="s">
        <v>37</v>
      </c>
    </row>
    <row r="38" spans="2:3" x14ac:dyDescent="0.35">
      <c r="B38" s="29"/>
      <c r="C38" s="30" t="s">
        <v>38</v>
      </c>
    </row>
    <row r="39" spans="2:3" x14ac:dyDescent="0.35">
      <c r="B39" s="29"/>
      <c r="C39" s="30" t="s">
        <v>39</v>
      </c>
    </row>
    <row r="40" spans="2:3" x14ac:dyDescent="0.35">
      <c r="B40" s="29"/>
    </row>
    <row r="41" spans="2:3" ht="15" x14ac:dyDescent="0.35">
      <c r="B41" s="29" t="s">
        <v>40</v>
      </c>
      <c r="C41" s="30" t="s">
        <v>56</v>
      </c>
    </row>
    <row r="42" spans="2:3" x14ac:dyDescent="0.35">
      <c r="B42" s="29"/>
      <c r="C42" s="30" t="s">
        <v>59</v>
      </c>
    </row>
    <row r="43" spans="2:3" x14ac:dyDescent="0.35">
      <c r="B43" s="29"/>
    </row>
    <row r="44" spans="2:3" x14ac:dyDescent="0.35">
      <c r="B44" s="29" t="s">
        <v>41</v>
      </c>
      <c r="C44" s="30" t="s">
        <v>42</v>
      </c>
    </row>
    <row r="45" spans="2:3" x14ac:dyDescent="0.35">
      <c r="B45" s="29"/>
      <c r="C45" s="30" t="s">
        <v>43</v>
      </c>
    </row>
    <row r="46" spans="2:3" x14ac:dyDescent="0.35">
      <c r="B46" s="29"/>
      <c r="C46" s="30" t="s">
        <v>44</v>
      </c>
    </row>
    <row r="47" spans="2:3" x14ac:dyDescent="0.35">
      <c r="B47" s="31"/>
      <c r="C47" s="30" t="s">
        <v>45</v>
      </c>
    </row>
    <row r="48" spans="2:3" x14ac:dyDescent="0.35">
      <c r="B48" s="31"/>
    </row>
    <row r="56" spans="3:3" x14ac:dyDescent="0.35">
      <c r="C56" s="30"/>
    </row>
  </sheetData>
  <mergeCells count="4">
    <mergeCell ref="E4:G4"/>
    <mergeCell ref="J4:N4"/>
    <mergeCell ref="Y4:AA4"/>
    <mergeCell ref="AD4:AI4"/>
  </mergeCells>
  <pageMargins left="0.39370078740157483" right="0.39370078740157483" top="0.39370078740157483" bottom="0.39370078740157483" header="0.51181102362204722" footer="0.51181102362204722"/>
  <pageSetup paperSize="9" scale="98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6-15 Skjema</vt:lpstr>
      <vt:lpstr>6-15 Løsning</vt:lpstr>
      <vt:lpstr>'6-15 Løsning'!Print_Area</vt:lpstr>
      <vt:lpstr>'6-15 Skjema'!Print_Area</vt:lpstr>
    </vt:vector>
  </TitlesOfParts>
  <Company>HiO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gunnare</dc:creator>
  <cp:lastModifiedBy>Gunnar</cp:lastModifiedBy>
  <cp:lastPrinted>2011-09-06T09:26:18Z</cp:lastPrinted>
  <dcterms:created xsi:type="dcterms:W3CDTF">2007-10-03T09:15:44Z</dcterms:created>
  <dcterms:modified xsi:type="dcterms:W3CDTF">2017-10-04T16:00:05Z</dcterms:modified>
</cp:coreProperties>
</file>